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ckey\Documents\!psb\wyniki\20200229\"/>
    </mc:Choice>
  </mc:AlternateContent>
  <bookViews>
    <workbookView xWindow="1920" yWindow="0" windowWidth="27840" windowHeight="1302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>
    <definedName name="_xlnm._FilterDatabase" localSheetId="0" hidden="1">Arkusz1!$A$7:$Y$41</definedName>
  </definedNames>
  <calcPr calcId="162913"/>
</workbook>
</file>

<file path=xl/calcChain.xml><?xml version="1.0" encoding="utf-8"?>
<calcChain xmlns="http://schemas.openxmlformats.org/spreadsheetml/2006/main">
  <c r="H11" i="1" l="1"/>
  <c r="G11" i="1"/>
  <c r="F11" i="1"/>
  <c r="H16" i="1"/>
  <c r="G16" i="1"/>
  <c r="F16" i="1"/>
  <c r="H10" i="1"/>
  <c r="G10" i="1"/>
  <c r="F10" i="1"/>
  <c r="H19" i="1"/>
  <c r="G19" i="1"/>
  <c r="F19" i="1"/>
  <c r="H27" i="1"/>
  <c r="G27" i="1"/>
  <c r="F27" i="1"/>
  <c r="H26" i="1"/>
  <c r="G26" i="1"/>
  <c r="F26" i="1"/>
  <c r="H8" i="1"/>
  <c r="G8" i="1"/>
  <c r="F8" i="1"/>
  <c r="H13" i="1"/>
  <c r="G13" i="1"/>
  <c r="F13" i="1"/>
  <c r="H9" i="1"/>
  <c r="G9" i="1"/>
  <c r="F9" i="1"/>
  <c r="H14" i="1"/>
  <c r="G14" i="1"/>
  <c r="F14" i="1"/>
  <c r="H7" i="1"/>
  <c r="G7" i="1"/>
  <c r="F7" i="1"/>
  <c r="H15" i="1"/>
  <c r="G15" i="1"/>
  <c r="F15" i="1"/>
  <c r="H18" i="1"/>
  <c r="G18" i="1"/>
  <c r="F18" i="1"/>
  <c r="H25" i="1"/>
  <c r="G25" i="1"/>
  <c r="F25" i="1"/>
  <c r="F35" i="1"/>
  <c r="H35" i="1"/>
  <c r="H34" i="1"/>
  <c r="H32" i="1"/>
  <c r="G34" i="1"/>
  <c r="G32" i="1"/>
  <c r="H37" i="1"/>
  <c r="G37" i="1"/>
  <c r="G41" i="1"/>
  <c r="F37" i="1"/>
  <c r="H23" i="1"/>
  <c r="G23" i="1"/>
  <c r="F23" i="1"/>
  <c r="H40" i="1"/>
  <c r="G40" i="1"/>
  <c r="F40" i="1"/>
  <c r="H17" i="1"/>
  <c r="G17" i="1"/>
  <c r="F17" i="1"/>
  <c r="H21" i="1"/>
  <c r="G21" i="1"/>
  <c r="F21" i="1"/>
  <c r="H20" i="1"/>
  <c r="G20" i="1"/>
  <c r="F20" i="1"/>
  <c r="G35" i="1"/>
  <c r="H31" i="1"/>
  <c r="G31" i="1"/>
  <c r="F31" i="1"/>
  <c r="H22" i="1"/>
  <c r="G22" i="1"/>
  <c r="F22" i="1"/>
  <c r="H12" i="1"/>
  <c r="G12" i="1"/>
  <c r="F12" i="1"/>
  <c r="H24" i="1"/>
  <c r="G24" i="1"/>
  <c r="F24" i="1"/>
  <c r="I32" i="1" l="1"/>
  <c r="I34" i="1"/>
  <c r="I25" i="1"/>
  <c r="I31" i="1"/>
  <c r="I13" i="1"/>
  <c r="I19" i="1"/>
  <c r="I35" i="1"/>
  <c r="I22" i="1"/>
  <c r="I20" i="1"/>
  <c r="G38" i="1"/>
  <c r="I17" i="1"/>
  <c r="I15" i="1"/>
  <c r="I8" i="1"/>
  <c r="F39" i="1"/>
  <c r="F42" i="1"/>
  <c r="F41" i="1"/>
  <c r="F28" i="1"/>
  <c r="F29" i="1"/>
  <c r="F33" i="1"/>
  <c r="F30" i="1"/>
  <c r="F36" i="1"/>
  <c r="F38" i="1"/>
  <c r="F43" i="1"/>
  <c r="H39" i="1"/>
  <c r="H42" i="1"/>
  <c r="H41" i="1"/>
  <c r="H28" i="1"/>
  <c r="H29" i="1"/>
  <c r="H33" i="1"/>
  <c r="H30" i="1"/>
  <c r="H36" i="1"/>
  <c r="H38" i="1"/>
  <c r="H43" i="1"/>
  <c r="G39" i="1"/>
  <c r="G42" i="1"/>
  <c r="G28" i="1"/>
  <c r="G29" i="1"/>
  <c r="I18" i="1" s="1"/>
  <c r="G33" i="1"/>
  <c r="G30" i="1"/>
  <c r="G36" i="1"/>
  <c r="I12" i="1" s="1"/>
  <c r="G43" i="1"/>
  <c r="I37" i="1" s="1"/>
  <c r="I24" i="1"/>
  <c r="I23" i="1" l="1"/>
  <c r="I10" i="1"/>
  <c r="I43" i="1"/>
  <c r="I27" i="1"/>
  <c r="I11" i="1"/>
  <c r="I7" i="1"/>
  <c r="I9" i="1"/>
  <c r="I29" i="1"/>
  <c r="I40" i="1"/>
  <c r="I42" i="1"/>
  <c r="I33" i="1"/>
  <c r="I16" i="1"/>
  <c r="I41" i="1"/>
  <c r="I30" i="1"/>
  <c r="I14" i="1"/>
  <c r="I36" i="1"/>
  <c r="I28" i="1"/>
  <c r="I26" i="1"/>
  <c r="I39" i="1"/>
  <c r="I38" i="1"/>
  <c r="I21" i="1"/>
</calcChain>
</file>

<file path=xl/sharedStrings.xml><?xml version="1.0" encoding="utf-8"?>
<sst xmlns="http://schemas.openxmlformats.org/spreadsheetml/2006/main" count="86" uniqueCount="70">
  <si>
    <t>STARTY</t>
  </si>
  <si>
    <t>PĘTLE</t>
  </si>
  <si>
    <t>BIEGACZ</t>
  </si>
  <si>
    <t>MIEJSCE</t>
  </si>
  <si>
    <t>NAZWISKO  I  IMIĘ</t>
  </si>
  <si>
    <t>MARATONY</t>
  </si>
  <si>
    <t>KILOMETRY</t>
  </si>
  <si>
    <t>CZAS</t>
  </si>
  <si>
    <t>TEMPO</t>
  </si>
  <si>
    <t>KAŁACZYŃSKI RYSZARD</t>
  </si>
  <si>
    <t>ZYGMUNT ŁUCZKOWSKI</t>
  </si>
  <si>
    <t>GWÓŹDŹ KAMIL</t>
  </si>
  <si>
    <t>KOWALSKI PAWEŁ</t>
  </si>
  <si>
    <t xml:space="preserve">KOWALSKA AGNIESZKA </t>
  </si>
  <si>
    <t>MIEJSCOWOŚĆ</t>
  </si>
  <si>
    <t>WITUNIA</t>
  </si>
  <si>
    <t>BYDGOSZCZ</t>
  </si>
  <si>
    <t>WIĘCBORK</t>
  </si>
  <si>
    <t>ZAKRZEWO</t>
  </si>
  <si>
    <t>TORUŃ</t>
  </si>
  <si>
    <t>ZAWIDZKI KRZYSZTOF</t>
  </si>
  <si>
    <t>KONIEC KRZYSZTOF</t>
  </si>
  <si>
    <t>KRASICKA KATARZYNA</t>
  </si>
  <si>
    <t>PIKULIK JERZY</t>
  </si>
  <si>
    <t>KUBALSKA DOROTA</t>
  </si>
  <si>
    <t>KUBALSKI PAWEŁ</t>
  </si>
  <si>
    <t>MŁAWA</t>
  </si>
  <si>
    <t>SLOTAŁA DARIUSZ</t>
  </si>
  <si>
    <t>GURNOWICZ ANDRZEJ</t>
  </si>
  <si>
    <t>CHOJNICE</t>
  </si>
  <si>
    <t>WEGNER MAREK</t>
  </si>
  <si>
    <t>BRĄCZYK KRZYSZTOF</t>
  </si>
  <si>
    <t xml:space="preserve">RADTKE ROBERT </t>
  </si>
  <si>
    <t>NOWINY</t>
  </si>
  <si>
    <t>REPKA MAREK</t>
  </si>
  <si>
    <t>MIERZWA DAMIAN</t>
  </si>
  <si>
    <t>SĘPÓLNO KRAJ.</t>
  </si>
  <si>
    <t>BRĄCZYK EWA</t>
  </si>
  <si>
    <t>SYPNIEWSKA HANNA</t>
  </si>
  <si>
    <t>GDYNIA</t>
  </si>
  <si>
    <t xml:space="preserve">POBŁOCKI JAN </t>
  </si>
  <si>
    <t xml:space="preserve">KROCZYŃSKA KINGA </t>
  </si>
  <si>
    <t>KOŁOBRZEG</t>
  </si>
  <si>
    <t>KROCZYŃSKI SŁAWOMIR</t>
  </si>
  <si>
    <t>KROCZYŃSKI ROBERT</t>
  </si>
  <si>
    <t>CZUCHWICKI WACŁAW</t>
  </si>
  <si>
    <t>ZBĄSZYŃ</t>
  </si>
  <si>
    <t>ALEKSANDROWICZ KRZYSZTOF</t>
  </si>
  <si>
    <t>TCZEW</t>
  </si>
  <si>
    <t>FILA ANTONI</t>
  </si>
  <si>
    <t>SZTUM</t>
  </si>
  <si>
    <t>OSKIERKO ROMAN</t>
  </si>
  <si>
    <t>BIAŁKÓW</t>
  </si>
  <si>
    <t>TORŁOP MAŁGORZATA</t>
  </si>
  <si>
    <t>GDAŃSK</t>
  </si>
  <si>
    <t>TORŁOP PRZEMYSŁAW</t>
  </si>
  <si>
    <t>TERAZ BIEG</t>
  </si>
  <si>
    <t>OSTATNI BIEG</t>
  </si>
  <si>
    <t>MOTOWIDŁO MARCIN</t>
  </si>
  <si>
    <t>ŻARÓW</t>
  </si>
  <si>
    <t>GARSZTKA MAREK</t>
  </si>
  <si>
    <t>ROGALIN</t>
  </si>
  <si>
    <t>PRZYBYSZ MARCIN</t>
  </si>
  <si>
    <t>MAŃKOWSKI DARIUSZ</t>
  </si>
  <si>
    <t>JASTROWIE</t>
  </si>
  <si>
    <t>LASOTA IRENA</t>
  </si>
  <si>
    <t>LASOTA MIROSŁAW</t>
  </si>
  <si>
    <t>WITCZAK JOLANTA</t>
  </si>
  <si>
    <t>LUSOWO</t>
  </si>
  <si>
    <t>WAŁCZ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</si>
</sst>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rgb="FFFF0000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4"/>
      <color theme="0"/>
      <name val="Czcionka tekstu podstawowego"/>
      <charset val="238"/>
    </font>
    <font>
      <b/>
      <sz val="12"/>
      <color theme="0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1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249977111117893"/>
      </left>
      <right style="medium">
        <color theme="0" tint="-0.249977111117893"/>
      </right>
      <top style="thick">
        <color rgb="FF00B050"/>
      </top>
      <bottom style="thick">
        <color rgb="FF00B050"/>
      </bottom>
      <diagonal/>
    </border>
    <border>
      <left style="medium">
        <color theme="0" tint="-0.249977111117893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 applyBorder="1"/>
    <xf numFmtId="0" fontId="1" fillId="0" borderId="1" xfId="0" applyFont="1" applyBorder="1"/>
    <xf numFmtId="21" fontId="1" fillId="0" borderId="1" xfId="0" applyNumberFormat="1" applyFont="1" applyBorder="1"/>
    <xf numFmtId="45" fontId="1" fillId="4" borderId="1" xfId="0" applyNumberFormat="1" applyFont="1" applyFill="1" applyBorder="1"/>
    <xf numFmtId="0" fontId="1" fillId="5" borderId="1" xfId="0" applyFont="1" applyFill="1" applyBorder="1"/>
    <xf numFmtId="0" fontId="1" fillId="3" borderId="1" xfId="0" applyFont="1" applyFill="1" applyBorder="1"/>
    <xf numFmtId="0" fontId="0" fillId="8" borderId="0" xfId="0" applyFill="1"/>
    <xf numFmtId="0" fontId="0" fillId="8" borderId="0" xfId="0" applyFill="1" applyBorder="1"/>
    <xf numFmtId="0" fontId="0" fillId="7" borderId="4" xfId="0" applyFill="1" applyBorder="1"/>
    <xf numFmtId="0" fontId="3" fillId="7" borderId="5" xfId="0" applyFont="1" applyFill="1" applyBorder="1" applyAlignment="1">
      <alignment horizontal="center"/>
    </xf>
    <xf numFmtId="45" fontId="3" fillId="7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21" fontId="1" fillId="0" borderId="6" xfId="0" applyNumberFormat="1" applyFont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5" fillId="7" borderId="10" xfId="0" applyFont="1" applyFill="1" applyBorder="1"/>
    <xf numFmtId="0" fontId="1" fillId="7" borderId="11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" borderId="16" xfId="0" applyFill="1" applyBorder="1"/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0" fillId="2" borderId="17" xfId="0" applyFill="1" applyBorder="1"/>
    <xf numFmtId="0" fontId="6" fillId="7" borderId="22" xfId="0" applyFont="1" applyFill="1" applyBorder="1"/>
    <xf numFmtId="0" fontId="8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1" fillId="6" borderId="19" xfId="0" applyFont="1" applyFill="1" applyBorder="1"/>
    <xf numFmtId="0" fontId="1" fillId="6" borderId="20" xfId="0" applyFont="1" applyFill="1" applyBorder="1"/>
    <xf numFmtId="45" fontId="1" fillId="6" borderId="20" xfId="0" applyNumberFormat="1" applyFont="1" applyFill="1" applyBorder="1"/>
    <xf numFmtId="0" fontId="1" fillId="6" borderId="21" xfId="0" applyFont="1" applyFill="1" applyBorder="1"/>
    <xf numFmtId="0" fontId="8" fillId="6" borderId="19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6" fontId="0" fillId="8" borderId="0" xfId="0" applyNumberFormat="1" applyFill="1"/>
    <xf numFmtId="46" fontId="0" fillId="2" borderId="8" xfId="0" applyNumberFormat="1" applyFill="1" applyBorder="1"/>
    <xf numFmtId="46" fontId="0" fillId="2" borderId="0" xfId="0" applyNumberFormat="1" applyFill="1" applyBorder="1"/>
    <xf numFmtId="46" fontId="1" fillId="6" borderId="20" xfId="0" applyNumberFormat="1" applyFont="1" applyFill="1" applyBorder="1"/>
    <xf numFmtId="46" fontId="3" fillId="7" borderId="5" xfId="0" applyNumberFormat="1" applyFont="1" applyFill="1" applyBorder="1" applyAlignment="1">
      <alignment horizontal="center"/>
    </xf>
    <xf numFmtId="46" fontId="1" fillId="0" borderId="1" xfId="0" applyNumberFormat="1" applyFont="1" applyBorder="1"/>
    <xf numFmtId="46" fontId="0" fillId="0" borderId="0" xfId="0" applyNumberFormat="1"/>
    <xf numFmtId="21" fontId="1" fillId="0" borderId="25" xfId="0" applyNumberFormat="1" applyFont="1" applyBorder="1"/>
    <xf numFmtId="21" fontId="1" fillId="0" borderId="26" xfId="0" applyNumberFormat="1" applyFont="1" applyBorder="1"/>
    <xf numFmtId="0" fontId="1" fillId="0" borderId="26" xfId="0" applyFont="1" applyBorder="1"/>
    <xf numFmtId="0" fontId="0" fillId="11" borderId="1" xfId="0" applyFill="1" applyBorder="1"/>
    <xf numFmtId="0" fontId="0" fillId="11" borderId="3" xfId="0" applyFill="1" applyBorder="1"/>
    <xf numFmtId="0" fontId="0" fillId="11" borderId="6" xfId="0" applyFill="1" applyBorder="1"/>
    <xf numFmtId="0" fontId="0" fillId="7" borderId="15" xfId="0" applyFill="1" applyBorder="1"/>
    <xf numFmtId="0" fontId="9" fillId="7" borderId="12" xfId="0" applyFont="1" applyFill="1" applyBorder="1"/>
    <xf numFmtId="0" fontId="0" fillId="7" borderId="11" xfId="0" applyFill="1" applyBorder="1"/>
    <xf numFmtId="0" fontId="1" fillId="11" borderId="1" xfId="0" applyFont="1" applyFill="1" applyBorder="1"/>
    <xf numFmtId="0" fontId="0" fillId="7" borderId="12" xfId="0" applyFill="1" applyBorder="1"/>
    <xf numFmtId="0" fontId="0" fillId="11" borderId="26" xfId="0" applyFill="1" applyBorder="1"/>
    <xf numFmtId="0" fontId="1" fillId="9" borderId="27" xfId="0" applyFont="1" applyFill="1" applyBorder="1" applyAlignment="1">
      <alignment horizontal="center"/>
    </xf>
    <xf numFmtId="0" fontId="1" fillId="0" borderId="27" xfId="0" applyFont="1" applyBorder="1"/>
    <xf numFmtId="0" fontId="1" fillId="3" borderId="27" xfId="0" applyFont="1" applyFill="1" applyBorder="1"/>
    <xf numFmtId="0" fontId="1" fillId="5" borderId="27" xfId="0" applyFont="1" applyFill="1" applyBorder="1"/>
    <xf numFmtId="46" fontId="1" fillId="0" borderId="27" xfId="0" applyNumberFormat="1" applyFont="1" applyBorder="1"/>
    <xf numFmtId="45" fontId="1" fillId="4" borderId="27" xfId="0" applyNumberFormat="1" applyFont="1" applyFill="1" applyBorder="1"/>
    <xf numFmtId="0" fontId="1" fillId="0" borderId="28" xfId="0" applyFont="1" applyBorder="1"/>
    <xf numFmtId="0" fontId="1" fillId="0" borderId="29" xfId="0" applyFont="1" applyBorder="1"/>
    <xf numFmtId="46" fontId="0" fillId="11" borderId="1" xfId="0" applyNumberFormat="1" applyFill="1" applyBorder="1"/>
    <xf numFmtId="0" fontId="0" fillId="5" borderId="1" xfId="0" applyFill="1" applyBorder="1"/>
    <xf numFmtId="0" fontId="10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1" fillId="1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3" borderId="31" xfId="0" applyFont="1" applyFill="1" applyBorder="1"/>
    <xf numFmtId="0" fontId="1" fillId="5" borderId="31" xfId="0" applyFont="1" applyFill="1" applyBorder="1"/>
    <xf numFmtId="46" fontId="1" fillId="0" borderId="31" xfId="0" applyNumberFormat="1" applyFont="1" applyBorder="1"/>
    <xf numFmtId="45" fontId="1" fillId="4" borderId="31" xfId="0" applyNumberFormat="1" applyFont="1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 applyAlignment="1">
      <alignment horizontal="center"/>
    </xf>
    <xf numFmtId="0" fontId="1" fillId="0" borderId="35" xfId="0" applyFont="1" applyBorder="1"/>
    <xf numFmtId="0" fontId="1" fillId="11" borderId="33" xfId="0" applyFont="1" applyFill="1" applyBorder="1"/>
    <xf numFmtId="0" fontId="0" fillId="11" borderId="34" xfId="0" applyFill="1" applyBorder="1"/>
    <xf numFmtId="0" fontId="0" fillId="11" borderId="33" xfId="0" applyFill="1" applyBorder="1"/>
    <xf numFmtId="0" fontId="0" fillId="11" borderId="36" xfId="0" applyFill="1" applyBorder="1"/>
    <xf numFmtId="0" fontId="0" fillId="11" borderId="37" xfId="0" applyFill="1" applyBorder="1"/>
    <xf numFmtId="0" fontId="0" fillId="3" borderId="37" xfId="0" applyFill="1" applyBorder="1"/>
    <xf numFmtId="0" fontId="0" fillId="5" borderId="37" xfId="0" applyFill="1" applyBorder="1"/>
    <xf numFmtId="46" fontId="0" fillId="11" borderId="37" xfId="0" applyNumberFormat="1" applyFill="1" applyBorder="1"/>
    <xf numFmtId="0" fontId="0" fillId="4" borderId="37" xfId="0" applyFill="1" applyBorder="1"/>
    <xf numFmtId="0" fontId="0" fillId="11" borderId="38" xfId="0" applyFill="1" applyBorder="1"/>
    <xf numFmtId="0" fontId="1" fillId="11" borderId="34" xfId="0" applyFont="1" applyFill="1" applyBorder="1" applyAlignment="1">
      <alignment horizontal="center"/>
    </xf>
    <xf numFmtId="0" fontId="0" fillId="0" borderId="1" xfId="0" applyBorder="1"/>
    <xf numFmtId="0" fontId="0" fillId="0" borderId="6" xfId="0" applyBorder="1"/>
    <xf numFmtId="21" fontId="1" fillId="11" borderId="1" xfId="0" applyNumberFormat="1" applyFont="1" applyFill="1" applyBorder="1"/>
    <xf numFmtId="46" fontId="1" fillId="11" borderId="1" xfId="0" applyNumberFormat="1" applyFont="1" applyFill="1" applyBorder="1"/>
    <xf numFmtId="21" fontId="1" fillId="11" borderId="26" xfId="0" applyNumberFormat="1" applyFont="1" applyFill="1" applyBorder="1"/>
    <xf numFmtId="0" fontId="1" fillId="11" borderId="6" xfId="0" applyFont="1" applyFill="1" applyBorder="1"/>
    <xf numFmtId="21" fontId="1" fillId="11" borderId="25" xfId="0" applyNumberFormat="1" applyFont="1" applyFill="1" applyBorder="1"/>
    <xf numFmtId="21" fontId="1" fillId="0" borderId="27" xfId="0" applyNumberFormat="1" applyFont="1" applyBorder="1"/>
    <xf numFmtId="0" fontId="0" fillId="11" borderId="27" xfId="0" applyFill="1" applyBorder="1"/>
    <xf numFmtId="0" fontId="0" fillId="11" borderId="29" xfId="0" applyFill="1" applyBorder="1"/>
    <xf numFmtId="21" fontId="1" fillId="11" borderId="6" xfId="0" applyNumberFormat="1" applyFont="1" applyFill="1" applyBorder="1"/>
    <xf numFmtId="0" fontId="0" fillId="11" borderId="1" xfId="0" applyNumberForma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161925</xdr:rowOff>
    </xdr:from>
    <xdr:ext cx="9772650" cy="618952"/>
    <xdr:sp macro="" textlink="">
      <xdr:nvSpPr>
        <xdr:cNvPr id="2" name="pole tekstowe 1"/>
        <xdr:cNvSpPr txBox="1"/>
      </xdr:nvSpPr>
      <xdr:spPr>
        <a:xfrm>
          <a:off x="28575" y="342900"/>
          <a:ext cx="9772650" cy="618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l-PL" sz="3600" b="1">
              <a:latin typeface="Baskerville Old Face" pitchFamily="18" charset="0"/>
            </a:rPr>
            <a:t>WITUNIA</a:t>
          </a:r>
          <a:r>
            <a:rPr lang="pl-PL" sz="3600" b="1" baseline="0">
              <a:latin typeface="Baskerville Old Face" pitchFamily="18" charset="0"/>
            </a:rPr>
            <a:t>  WEEKEND  MARATON  2020</a:t>
          </a:r>
          <a:endParaRPr lang="pl-PL" sz="3600" b="1">
            <a:latin typeface="Baskerville Old Face" pitchFamily="18" charset="0"/>
          </a:endParaRPr>
        </a:p>
      </xdr:txBody>
    </xdr:sp>
    <xdr:clientData/>
  </xdr:oneCellAnchor>
  <xdr:oneCellAnchor>
    <xdr:from>
      <xdr:col>9</xdr:col>
      <xdr:colOff>1314450</xdr:colOff>
      <xdr:row>4</xdr:row>
      <xdr:rowOff>200025</xdr:rowOff>
    </xdr:from>
    <xdr:ext cx="1590675" cy="311496"/>
    <xdr:sp macro="" textlink="">
      <xdr:nvSpPr>
        <xdr:cNvPr id="19" name="pole tekstowe 18"/>
        <xdr:cNvSpPr txBox="1"/>
      </xdr:nvSpPr>
      <xdr:spPr>
        <a:xfrm>
          <a:off x="9791700" y="783431"/>
          <a:ext cx="159067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l-PL" sz="1400" b="1"/>
            <a:t>STYCZEŃ  01.01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1476375" cy="280205"/>
    <xdr:sp macro="" textlink="">
      <xdr:nvSpPr>
        <xdr:cNvPr id="21" name="pole tekstowe 20"/>
        <xdr:cNvSpPr txBox="1"/>
      </xdr:nvSpPr>
      <xdr:spPr>
        <a:xfrm>
          <a:off x="11377613" y="821531"/>
          <a:ext cx="14763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l-PL" sz="1200" b="1"/>
            <a:t>STYCZEŃ</a:t>
          </a:r>
          <a:r>
            <a:rPr lang="pl-PL" sz="1200" b="1" baseline="0"/>
            <a:t>  04.01</a:t>
          </a:r>
          <a:endParaRPr lang="pl-PL" sz="1200" b="1"/>
        </a:p>
      </xdr:txBody>
    </xdr:sp>
    <xdr:clientData/>
  </xdr:oneCellAnchor>
  <xdr:oneCellAnchor>
    <xdr:from>
      <xdr:col>16</xdr:col>
      <xdr:colOff>11907</xdr:colOff>
      <xdr:row>5</xdr:row>
      <xdr:rowOff>11906</xdr:rowOff>
    </xdr:from>
    <xdr:ext cx="1488281" cy="280205"/>
    <xdr:sp macro="" textlink="">
      <xdr:nvSpPr>
        <xdr:cNvPr id="22" name="pole tekstowe 21"/>
        <xdr:cNvSpPr txBox="1"/>
      </xdr:nvSpPr>
      <xdr:spPr>
        <a:xfrm>
          <a:off x="12870657" y="833437"/>
          <a:ext cx="148828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l-PL" sz="1200" b="1"/>
            <a:t>STYCZEŃ 05.01</a:t>
          </a:r>
        </a:p>
      </xdr:txBody>
    </xdr:sp>
    <xdr:clientData/>
  </xdr:oneCellAnchor>
  <xdr:oneCellAnchor>
    <xdr:from>
      <xdr:col>19</xdr:col>
      <xdr:colOff>59532</xdr:colOff>
      <xdr:row>4</xdr:row>
      <xdr:rowOff>214312</xdr:rowOff>
    </xdr:from>
    <xdr:ext cx="1381125" cy="280205"/>
    <xdr:sp macro="" textlink="">
      <xdr:nvSpPr>
        <xdr:cNvPr id="23" name="pole tekstowe 22"/>
        <xdr:cNvSpPr txBox="1"/>
      </xdr:nvSpPr>
      <xdr:spPr>
        <a:xfrm>
          <a:off x="14442282" y="797718"/>
          <a:ext cx="13811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l-PL" sz="1200" b="1"/>
            <a:t>STYCZEŃ 06.01</a:t>
          </a:r>
        </a:p>
      </xdr:txBody>
    </xdr:sp>
    <xdr:clientData/>
  </xdr:oneCellAnchor>
  <xdr:oneCellAnchor>
    <xdr:from>
      <xdr:col>22</xdr:col>
      <xdr:colOff>13608</xdr:colOff>
      <xdr:row>4</xdr:row>
      <xdr:rowOff>204106</xdr:rowOff>
    </xdr:from>
    <xdr:ext cx="1486580" cy="280205"/>
    <xdr:sp macro="" textlink="">
      <xdr:nvSpPr>
        <xdr:cNvPr id="24" name="pole tekstowe 23"/>
        <xdr:cNvSpPr txBox="1"/>
      </xdr:nvSpPr>
      <xdr:spPr>
        <a:xfrm>
          <a:off x="15896546" y="787512"/>
          <a:ext cx="148658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l-PL" sz="1200" b="1"/>
            <a:t>STYCZEŃ  18.01</a:t>
          </a:r>
        </a:p>
      </xdr:txBody>
    </xdr:sp>
    <xdr:clientData/>
  </xdr:oneCellAnchor>
  <xdr:oneCellAnchor>
    <xdr:from>
      <xdr:col>25</xdr:col>
      <xdr:colOff>13606</xdr:colOff>
      <xdr:row>4</xdr:row>
      <xdr:rowOff>190500</xdr:rowOff>
    </xdr:from>
    <xdr:ext cx="1646465" cy="280205"/>
    <xdr:sp macro="" textlink="">
      <xdr:nvSpPr>
        <xdr:cNvPr id="25" name="pole tekstowe 24"/>
        <xdr:cNvSpPr txBox="1"/>
      </xdr:nvSpPr>
      <xdr:spPr>
        <a:xfrm>
          <a:off x="17396731" y="773906"/>
          <a:ext cx="164646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l-PL" sz="1200" b="1"/>
            <a:t>STYCZEŃ</a:t>
          </a:r>
          <a:r>
            <a:rPr lang="pl-PL" sz="1200" b="1" baseline="0"/>
            <a:t> 19.01</a:t>
          </a:r>
          <a:endParaRPr lang="pl-PL" sz="1200" b="1"/>
        </a:p>
      </xdr:txBody>
    </xdr:sp>
    <xdr:clientData/>
  </xdr:oneCellAnchor>
  <xdr:oneCellAnchor>
    <xdr:from>
      <xdr:col>2</xdr:col>
      <xdr:colOff>2607469</xdr:colOff>
      <xdr:row>3</xdr:row>
      <xdr:rowOff>381000</xdr:rowOff>
    </xdr:from>
    <xdr:ext cx="5593556" cy="342786"/>
    <xdr:sp macro="" textlink="">
      <xdr:nvSpPr>
        <xdr:cNvPr id="26" name="pole tekstowe 25"/>
        <xdr:cNvSpPr txBox="1"/>
      </xdr:nvSpPr>
      <xdr:spPr>
        <a:xfrm>
          <a:off x="4226719" y="923925"/>
          <a:ext cx="559355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l-PL" sz="1600" b="1">
              <a:solidFill>
                <a:schemeClr val="bg1"/>
              </a:solidFill>
            </a:rPr>
            <a:t>WSZYSTKO</a:t>
          </a:r>
        </a:p>
      </xdr:txBody>
    </xdr:sp>
    <xdr:clientData/>
  </xdr:oneCellAnchor>
  <xdr:oneCellAnchor>
    <xdr:from>
      <xdr:col>30</xdr:col>
      <xdr:colOff>508000</xdr:colOff>
      <xdr:row>11</xdr:row>
      <xdr:rowOff>105834</xdr:rowOff>
    </xdr:from>
    <xdr:ext cx="184731" cy="264560"/>
    <xdr:sp macro="" textlink="">
      <xdr:nvSpPr>
        <xdr:cNvPr id="10" name="pole tekstowe 9"/>
        <xdr:cNvSpPr txBox="1"/>
      </xdr:nvSpPr>
      <xdr:spPr>
        <a:xfrm>
          <a:off x="20182417" y="1799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28</xdr:col>
      <xdr:colOff>253999</xdr:colOff>
      <xdr:row>4</xdr:row>
      <xdr:rowOff>201084</xdr:rowOff>
    </xdr:from>
    <xdr:ext cx="1174751" cy="280205"/>
    <xdr:sp macro="" textlink="">
      <xdr:nvSpPr>
        <xdr:cNvPr id="11" name="pole tekstowe 10"/>
        <xdr:cNvSpPr txBox="1"/>
      </xdr:nvSpPr>
      <xdr:spPr>
        <a:xfrm>
          <a:off x="19219332" y="1164167"/>
          <a:ext cx="117475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l-PL" sz="1200" b="1"/>
            <a:t>STYCZEŃ</a:t>
          </a:r>
          <a:r>
            <a:rPr lang="pl-PL" sz="1200" b="1" baseline="0"/>
            <a:t> 30.01</a:t>
          </a:r>
          <a:endParaRPr lang="pl-PL" sz="1200" b="1"/>
        </a:p>
      </xdr:txBody>
    </xdr:sp>
    <xdr:clientData/>
  </xdr:oneCellAnchor>
  <xdr:oneCellAnchor>
    <xdr:from>
      <xdr:col>31</xdr:col>
      <xdr:colOff>560918</xdr:colOff>
      <xdr:row>4</xdr:row>
      <xdr:rowOff>232834</xdr:rowOff>
    </xdr:from>
    <xdr:ext cx="1189734" cy="264560"/>
    <xdr:sp macro="" textlink="">
      <xdr:nvSpPr>
        <xdr:cNvPr id="12" name="pole tekstowe 11"/>
        <xdr:cNvSpPr txBox="1"/>
      </xdr:nvSpPr>
      <xdr:spPr>
        <a:xfrm>
          <a:off x="21050251" y="1195917"/>
          <a:ext cx="1189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l-PL" sz="1100" b="1"/>
            <a:t>STYCZEŃ 31.01</a:t>
          </a:r>
        </a:p>
      </xdr:txBody>
    </xdr:sp>
    <xdr:clientData/>
  </xdr:oneCellAnchor>
  <xdr:oneCellAnchor>
    <xdr:from>
      <xdr:col>34</xdr:col>
      <xdr:colOff>264584</xdr:colOff>
      <xdr:row>5</xdr:row>
      <xdr:rowOff>0</xdr:rowOff>
    </xdr:from>
    <xdr:ext cx="994834" cy="280205"/>
    <xdr:sp macro="" textlink="">
      <xdr:nvSpPr>
        <xdr:cNvPr id="13" name="pole tekstowe 12"/>
        <xdr:cNvSpPr txBox="1"/>
      </xdr:nvSpPr>
      <xdr:spPr>
        <a:xfrm>
          <a:off x="22277917" y="1206500"/>
          <a:ext cx="99483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l-PL" sz="1200" b="1"/>
            <a:t>LUTY 01.02</a:t>
          </a:r>
        </a:p>
      </xdr:txBody>
    </xdr:sp>
    <xdr:clientData/>
  </xdr:oneCellAnchor>
  <xdr:oneCellAnchor>
    <xdr:from>
      <xdr:col>38</xdr:col>
      <xdr:colOff>21167</xdr:colOff>
      <xdr:row>4</xdr:row>
      <xdr:rowOff>232834</xdr:rowOff>
    </xdr:from>
    <xdr:ext cx="1005416" cy="280205"/>
    <xdr:sp macro="" textlink="">
      <xdr:nvSpPr>
        <xdr:cNvPr id="14" name="pole tekstowe 13"/>
        <xdr:cNvSpPr txBox="1"/>
      </xdr:nvSpPr>
      <xdr:spPr>
        <a:xfrm>
          <a:off x="23706667" y="1195917"/>
          <a:ext cx="100541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l-PL" sz="1200" b="1"/>
            <a:t>LUTY  02.02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8"/>
  <sheetViews>
    <sheetView tabSelected="1" zoomScale="70" zoomScaleNormal="70" workbookViewId="0">
      <selection activeCell="D18" sqref="D18"/>
    </sheetView>
  </sheetViews>
  <sheetFormatPr defaultRowHeight="14.25"/>
  <cols>
    <col min="1" max="2" width="10.625" customWidth="1"/>
    <col min="3" max="3" width="34.375" customWidth="1"/>
    <col min="5" max="5" width="10" customWidth="1"/>
    <col min="8" max="8" width="9.625" style="46" customWidth="1"/>
    <col min="9" max="9" width="8.75" customWidth="1"/>
    <col min="10" max="10" width="18" customWidth="1"/>
    <col min="11" max="11" width="3.625" customWidth="1"/>
    <col min="12" max="12" width="5.625" customWidth="1"/>
    <col min="13" max="13" width="10.625" customWidth="1"/>
    <col min="14" max="14" width="3.5" customWidth="1"/>
    <col min="15" max="15" width="5.625" customWidth="1"/>
    <col min="16" max="16" width="10.625" customWidth="1"/>
    <col min="17" max="17" width="3.625" customWidth="1"/>
    <col min="18" max="18" width="5.625" customWidth="1"/>
    <col min="19" max="19" width="10.75" customWidth="1"/>
    <col min="20" max="20" width="3.5" customWidth="1"/>
    <col min="21" max="21" width="5.625" customWidth="1"/>
    <col min="22" max="22" width="10.625" customWidth="1"/>
    <col min="23" max="23" width="3.625" customWidth="1"/>
    <col min="24" max="24" width="5.625" customWidth="1"/>
    <col min="25" max="25" width="10.5" customWidth="1"/>
    <col min="26" max="26" width="3.625" customWidth="1"/>
    <col min="27" max="27" width="5.75" customWidth="1"/>
    <col min="28" max="28" width="10.75" customWidth="1"/>
    <col min="29" max="29" width="3.625" customWidth="1"/>
    <col min="30" max="30" width="5.625" customWidth="1"/>
    <col min="31" max="31" width="10.625" customWidth="1"/>
    <col min="32" max="32" width="3.625" customWidth="1"/>
    <col min="33" max="33" width="5.625" customWidth="1"/>
    <col min="34" max="34" width="10.625" customWidth="1"/>
    <col min="35" max="35" width="3.625" customWidth="1"/>
    <col min="36" max="36" width="5.625" customWidth="1"/>
    <col min="37" max="37" width="10.625" customWidth="1"/>
    <col min="38" max="38" width="3.625" customWidth="1"/>
    <col min="39" max="39" width="5.75" customWidth="1"/>
    <col min="40" max="40" width="10.625" customWidth="1"/>
  </cols>
  <sheetData>
    <row r="1" spans="1:44">
      <c r="A1" s="7"/>
      <c r="B1" s="7"/>
      <c r="C1" s="7"/>
      <c r="D1" s="7"/>
      <c r="E1" s="7"/>
      <c r="F1" s="7"/>
      <c r="G1" s="7"/>
      <c r="H1" s="4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5" thickBot="1">
      <c r="A2" s="7"/>
      <c r="B2" s="7"/>
      <c r="C2" s="7"/>
      <c r="D2" s="7"/>
      <c r="E2" s="7"/>
      <c r="F2" s="7"/>
      <c r="G2" s="7"/>
      <c r="H2" s="40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>
      <c r="A3" s="15"/>
      <c r="B3" s="16"/>
      <c r="C3" s="16"/>
      <c r="D3" s="16"/>
      <c r="E3" s="16"/>
      <c r="F3" s="16"/>
      <c r="G3" s="16"/>
      <c r="H3" s="41"/>
      <c r="I3" s="16"/>
      <c r="J3" s="1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32.25" customHeight="1" thickBot="1">
      <c r="A4" s="29"/>
      <c r="B4" s="1"/>
      <c r="C4" s="1"/>
      <c r="D4" s="1"/>
      <c r="E4" s="1"/>
      <c r="F4" s="1"/>
      <c r="G4" s="1"/>
      <c r="H4" s="42"/>
      <c r="I4" s="1"/>
      <c r="J4" s="2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8.75" customHeight="1" thickTop="1" thickBot="1">
      <c r="A5" s="37" t="s">
        <v>2</v>
      </c>
      <c r="B5" s="31" t="s">
        <v>3</v>
      </c>
      <c r="C5" s="32" t="s">
        <v>4</v>
      </c>
      <c r="D5" s="33"/>
      <c r="E5" s="34"/>
      <c r="F5" s="34"/>
      <c r="G5" s="34"/>
      <c r="H5" s="43"/>
      <c r="I5" s="35"/>
      <c r="J5" s="3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20.25" customHeight="1" thickTop="1" thickBot="1">
      <c r="A6" s="30" t="s">
        <v>56</v>
      </c>
      <c r="B6" s="18" t="s">
        <v>57</v>
      </c>
      <c r="C6" s="9"/>
      <c r="D6" s="10" t="s">
        <v>0</v>
      </c>
      <c r="E6" s="26" t="s">
        <v>5</v>
      </c>
      <c r="F6" s="10" t="s">
        <v>1</v>
      </c>
      <c r="G6" s="27" t="s">
        <v>6</v>
      </c>
      <c r="H6" s="44" t="s">
        <v>7</v>
      </c>
      <c r="I6" s="11" t="s">
        <v>8</v>
      </c>
      <c r="J6" s="28" t="s">
        <v>14</v>
      </c>
      <c r="K6" s="19"/>
      <c r="L6" s="20"/>
      <c r="M6" s="21"/>
      <c r="N6" s="22"/>
      <c r="O6" s="20"/>
      <c r="P6" s="21"/>
      <c r="Q6" s="22"/>
      <c r="R6" s="20"/>
      <c r="S6" s="21"/>
      <c r="T6" s="22"/>
      <c r="U6" s="20"/>
      <c r="V6" s="21"/>
      <c r="W6" s="22"/>
      <c r="X6" s="20"/>
      <c r="Y6" s="21"/>
      <c r="Z6" s="22"/>
      <c r="AA6" s="20"/>
      <c r="AB6" s="20"/>
      <c r="AC6" s="55"/>
      <c r="AD6" s="54"/>
      <c r="AE6" s="57"/>
      <c r="AF6" s="55"/>
      <c r="AG6" s="57"/>
      <c r="AH6" s="57"/>
      <c r="AI6" s="55"/>
      <c r="AJ6" s="57"/>
      <c r="AK6" s="57"/>
      <c r="AL6" s="55"/>
      <c r="AM6" s="57"/>
      <c r="AN6" s="53"/>
      <c r="AO6" s="7"/>
      <c r="AP6" s="7"/>
      <c r="AQ6" s="7"/>
      <c r="AR6" s="7"/>
    </row>
    <row r="7" spans="1:44" ht="18" customHeight="1">
      <c r="A7" s="38">
        <v>1</v>
      </c>
      <c r="B7" s="72">
        <v>1</v>
      </c>
      <c r="C7" s="75" t="s">
        <v>10</v>
      </c>
      <c r="D7" s="76">
        <v>9</v>
      </c>
      <c r="E7" s="76">
        <v>9</v>
      </c>
      <c r="F7" s="77">
        <f>SUM(K7+N7+Q7+T7+W7+Z7+AC7+AF7+AI7)</f>
        <v>54</v>
      </c>
      <c r="G7" s="78">
        <f>SUM(L7+O7+R7+U7+X7+AA7+AD7+AG7+AJ7)</f>
        <v>379.79999999999995</v>
      </c>
      <c r="H7" s="79">
        <f>SUM(M7+P7+S7+V7+Y7+AB7+AE7+AH7+AK7)</f>
        <v>1.6081134259259258</v>
      </c>
      <c r="I7" s="80">
        <f t="shared" ref="I7:I43" si="0">H7/G7</f>
        <v>4.2341059134437227E-3</v>
      </c>
      <c r="J7" s="81" t="s">
        <v>16</v>
      </c>
      <c r="K7" s="24">
        <v>6</v>
      </c>
      <c r="L7" s="13">
        <v>42.2</v>
      </c>
      <c r="M7" s="14">
        <v>0.17800925925925926</v>
      </c>
      <c r="N7" s="13">
        <v>6</v>
      </c>
      <c r="O7" s="13">
        <v>42.2</v>
      </c>
      <c r="P7" s="14">
        <v>0.18186342592592594</v>
      </c>
      <c r="Q7" s="13">
        <v>6</v>
      </c>
      <c r="R7" s="13">
        <v>42.2</v>
      </c>
      <c r="S7" s="14">
        <v>0.17932870370370371</v>
      </c>
      <c r="T7" s="13">
        <v>6</v>
      </c>
      <c r="U7" s="13">
        <v>42.2</v>
      </c>
      <c r="V7" s="14">
        <v>0.1806712962962963</v>
      </c>
      <c r="W7" s="13">
        <v>6</v>
      </c>
      <c r="X7" s="13">
        <v>42.2</v>
      </c>
      <c r="Y7" s="14">
        <v>0.17751157407407406</v>
      </c>
      <c r="Z7" s="13">
        <v>6</v>
      </c>
      <c r="AA7" s="13">
        <v>42.2</v>
      </c>
      <c r="AB7" s="47">
        <v>0.17207175925925924</v>
      </c>
      <c r="AC7" s="101">
        <v>6</v>
      </c>
      <c r="AD7" s="101">
        <v>42.2</v>
      </c>
      <c r="AE7" s="102">
        <v>0.17619212962962963</v>
      </c>
      <c r="AF7" s="101">
        <v>6</v>
      </c>
      <c r="AG7" s="101">
        <v>42.2</v>
      </c>
      <c r="AH7" s="102">
        <v>0.18238425925925927</v>
      </c>
      <c r="AI7" s="101">
        <v>6</v>
      </c>
      <c r="AJ7" s="101">
        <v>42.2</v>
      </c>
      <c r="AK7" s="106">
        <v>0.18008101851851852</v>
      </c>
      <c r="AL7" s="52"/>
      <c r="AM7" s="52"/>
      <c r="AN7" s="97"/>
      <c r="AO7" s="7"/>
      <c r="AP7" s="7"/>
      <c r="AQ7" s="7"/>
      <c r="AR7" s="7"/>
    </row>
    <row r="8" spans="1:44" ht="18" customHeight="1">
      <c r="A8" s="38">
        <v>2</v>
      </c>
      <c r="B8" s="72">
        <v>4</v>
      </c>
      <c r="C8" s="82" t="s">
        <v>27</v>
      </c>
      <c r="D8" s="2">
        <v>8</v>
      </c>
      <c r="E8" s="2">
        <v>8</v>
      </c>
      <c r="F8" s="6">
        <f>SUM(K8+T8+W8+Z8+AC8+AF8+AI8+AL8)</f>
        <v>48</v>
      </c>
      <c r="G8" s="5">
        <f>SUM(L8+U8+X8+AA8+AD8+AG8+AJ8+AM8)</f>
        <v>337.59999999999997</v>
      </c>
      <c r="H8" s="45">
        <f>SUM(M8+V8+Y8+AB8+AE8+AH8+AK8+AN8)</f>
        <v>1.4371875000000001</v>
      </c>
      <c r="I8" s="4">
        <f t="shared" si="0"/>
        <v>4.2570719786729867E-3</v>
      </c>
      <c r="J8" s="83" t="s">
        <v>18</v>
      </c>
      <c r="K8" s="12">
        <v>6</v>
      </c>
      <c r="L8" s="2">
        <v>42.2</v>
      </c>
      <c r="M8" s="3">
        <v>0.17166666666666666</v>
      </c>
      <c r="N8" s="2"/>
      <c r="O8" s="2"/>
      <c r="P8" s="2"/>
      <c r="Q8" s="2"/>
      <c r="R8" s="2"/>
      <c r="S8" s="2"/>
      <c r="T8" s="2">
        <v>6</v>
      </c>
      <c r="U8" s="2">
        <v>42.2</v>
      </c>
      <c r="V8" s="3">
        <v>0.17637731481481481</v>
      </c>
      <c r="W8" s="2">
        <v>6</v>
      </c>
      <c r="X8" s="2">
        <v>42.2</v>
      </c>
      <c r="Y8" s="3">
        <v>0.17622685185185186</v>
      </c>
      <c r="Z8" s="2">
        <v>6</v>
      </c>
      <c r="AA8" s="2">
        <v>42.2</v>
      </c>
      <c r="AB8" s="48">
        <v>0.18160879629629631</v>
      </c>
      <c r="AC8" s="56">
        <v>6</v>
      </c>
      <c r="AD8" s="56">
        <v>42.2</v>
      </c>
      <c r="AE8" s="100">
        <v>0.18327546296296296</v>
      </c>
      <c r="AF8" s="56">
        <v>6</v>
      </c>
      <c r="AG8" s="56">
        <v>42.2</v>
      </c>
      <c r="AH8" s="100">
        <v>0.18347222222222223</v>
      </c>
      <c r="AI8" s="56">
        <v>6</v>
      </c>
      <c r="AJ8" s="56">
        <v>42.2</v>
      </c>
      <c r="AK8" s="98">
        <v>0.18408564814814812</v>
      </c>
      <c r="AL8" s="56">
        <v>6</v>
      </c>
      <c r="AM8" s="56">
        <v>42.2</v>
      </c>
      <c r="AN8" s="3">
        <v>0.18047453703703706</v>
      </c>
      <c r="AO8" s="7"/>
      <c r="AP8" s="7"/>
      <c r="AQ8" s="7"/>
      <c r="AR8" s="7"/>
    </row>
    <row r="9" spans="1:44" ht="18" customHeight="1">
      <c r="A9" s="39">
        <v>3</v>
      </c>
      <c r="B9" s="73">
        <v>3</v>
      </c>
      <c r="C9" s="82" t="s">
        <v>11</v>
      </c>
      <c r="D9" s="2">
        <v>6</v>
      </c>
      <c r="E9" s="2">
        <v>6</v>
      </c>
      <c r="F9" s="6">
        <f>SUM(K9+N9+Q9+T9+AI9+AL9)</f>
        <v>36</v>
      </c>
      <c r="G9" s="5">
        <f>SUM(L9+O9+R9+U9+AJ9+AM9)</f>
        <v>253.2</v>
      </c>
      <c r="H9" s="45">
        <f>SUM(M9+P9+S9+V9+AK9+AN9)</f>
        <v>1.1387268518518519</v>
      </c>
      <c r="I9" s="4">
        <f t="shared" si="0"/>
        <v>4.4973414370136329E-3</v>
      </c>
      <c r="J9" s="83" t="s">
        <v>17</v>
      </c>
      <c r="K9" s="12">
        <v>6</v>
      </c>
      <c r="L9" s="2">
        <v>42.2</v>
      </c>
      <c r="M9" s="3">
        <v>0.17521990740740742</v>
      </c>
      <c r="N9" s="2">
        <v>6</v>
      </c>
      <c r="O9" s="2">
        <v>42.2</v>
      </c>
      <c r="P9" s="3">
        <v>0.18211805555555557</v>
      </c>
      <c r="Q9" s="2">
        <v>6</v>
      </c>
      <c r="R9" s="2">
        <v>42.2</v>
      </c>
      <c r="S9" s="3">
        <v>0.18592592592592594</v>
      </c>
      <c r="T9" s="2">
        <v>6</v>
      </c>
      <c r="U9" s="2">
        <v>42.2</v>
      </c>
      <c r="V9" s="3">
        <v>0.20207175925925927</v>
      </c>
      <c r="W9" s="2"/>
      <c r="X9" s="2"/>
      <c r="Y9" s="2"/>
      <c r="Z9" s="2"/>
      <c r="AA9" s="2"/>
      <c r="AB9" s="49"/>
      <c r="AC9" s="50"/>
      <c r="AD9" s="50"/>
      <c r="AE9" s="58"/>
      <c r="AF9" s="50"/>
      <c r="AG9" s="50"/>
      <c r="AH9" s="58"/>
      <c r="AI9" s="56">
        <v>6</v>
      </c>
      <c r="AJ9" s="56">
        <v>42.2</v>
      </c>
      <c r="AK9" s="98">
        <v>0.19921296296296295</v>
      </c>
      <c r="AL9" s="56">
        <v>6</v>
      </c>
      <c r="AM9" s="56">
        <v>42.2</v>
      </c>
      <c r="AN9" s="3">
        <v>0.19417824074074075</v>
      </c>
      <c r="AO9" s="7"/>
      <c r="AP9" s="7"/>
      <c r="AQ9" s="7"/>
      <c r="AR9" s="7"/>
    </row>
    <row r="10" spans="1:44" ht="18" customHeight="1">
      <c r="A10" s="39">
        <v>4</v>
      </c>
      <c r="B10" s="73">
        <v>22</v>
      </c>
      <c r="C10" s="82" t="s">
        <v>51</v>
      </c>
      <c r="D10" s="2">
        <v>6</v>
      </c>
      <c r="E10" s="2">
        <v>6</v>
      </c>
      <c r="F10" s="6">
        <f>SUM(W10+Z10+AC10+AF10+AI10+AL10)</f>
        <v>36</v>
      </c>
      <c r="G10" s="5">
        <f>SUM(X10+AA10+AD10+AG10+AJ10+AM10)</f>
        <v>253.2</v>
      </c>
      <c r="H10" s="45">
        <f>SUM(Y10+AB10+AE10+AH10+AK10+AN10)</f>
        <v>1.0886458333333335</v>
      </c>
      <c r="I10" s="4">
        <f t="shared" si="0"/>
        <v>4.2995491047919969E-3</v>
      </c>
      <c r="J10" s="83" t="s">
        <v>52</v>
      </c>
      <c r="K10" s="1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6</v>
      </c>
      <c r="X10" s="2">
        <v>42.2</v>
      </c>
      <c r="Y10" s="3">
        <v>0.1766550925925926</v>
      </c>
      <c r="Z10" s="2">
        <v>6</v>
      </c>
      <c r="AA10" s="2">
        <v>42.2</v>
      </c>
      <c r="AB10" s="48">
        <v>0.18599537037037037</v>
      </c>
      <c r="AC10" s="56">
        <v>6</v>
      </c>
      <c r="AD10" s="56">
        <v>42.2</v>
      </c>
      <c r="AE10" s="100">
        <v>0.18303240740740742</v>
      </c>
      <c r="AF10" s="56">
        <v>6</v>
      </c>
      <c r="AG10" s="56">
        <v>42.2</v>
      </c>
      <c r="AH10" s="100">
        <v>0.18675925925925926</v>
      </c>
      <c r="AI10" s="56">
        <v>6</v>
      </c>
      <c r="AJ10" s="56">
        <v>42.2</v>
      </c>
      <c r="AK10" s="98">
        <v>0.18068287037037037</v>
      </c>
      <c r="AL10" s="56">
        <v>6</v>
      </c>
      <c r="AM10" s="56">
        <v>42.2</v>
      </c>
      <c r="AN10" s="3">
        <v>0.17552083333333335</v>
      </c>
      <c r="AO10" s="7"/>
      <c r="AP10" s="7"/>
      <c r="AQ10" s="7"/>
      <c r="AR10" s="7"/>
    </row>
    <row r="11" spans="1:44" ht="18" customHeight="1">
      <c r="A11" s="39">
        <v>5</v>
      </c>
      <c r="B11" s="73">
        <v>5</v>
      </c>
      <c r="C11" s="82" t="s">
        <v>20</v>
      </c>
      <c r="D11" s="2">
        <v>7</v>
      </c>
      <c r="E11" s="2">
        <v>5</v>
      </c>
      <c r="F11" s="6">
        <f>SUM(K11+N11+Q11+T11+Z11+AI11+AL11)</f>
        <v>33</v>
      </c>
      <c r="G11" s="5">
        <f>SUM(L11+O11+R11+U11+AA11+AJ11+AM11)</f>
        <v>231</v>
      </c>
      <c r="H11" s="45">
        <f>SUM(M11+P11+S11+V11+AB11+AK11+AN11)</f>
        <v>1.0013194444444444</v>
      </c>
      <c r="I11" s="4">
        <f t="shared" si="0"/>
        <v>4.3347162097162094E-3</v>
      </c>
      <c r="J11" s="83" t="s">
        <v>17</v>
      </c>
      <c r="K11" s="12">
        <v>6</v>
      </c>
      <c r="L11" s="2">
        <v>42.2</v>
      </c>
      <c r="M11" s="3">
        <v>0.19773148148148148</v>
      </c>
      <c r="N11" s="2">
        <v>6</v>
      </c>
      <c r="O11" s="2">
        <v>42.2</v>
      </c>
      <c r="P11" s="3">
        <v>0.18211805555555557</v>
      </c>
      <c r="Q11" s="2">
        <v>2</v>
      </c>
      <c r="R11" s="2">
        <v>13</v>
      </c>
      <c r="S11" s="3">
        <v>5.1388888888888894E-2</v>
      </c>
      <c r="T11" s="2">
        <v>6</v>
      </c>
      <c r="U11" s="2">
        <v>42.2</v>
      </c>
      <c r="V11" s="3">
        <v>0.18124999999999999</v>
      </c>
      <c r="W11" s="2"/>
      <c r="X11" s="2"/>
      <c r="Y11" s="2"/>
      <c r="Z11" s="2">
        <v>6</v>
      </c>
      <c r="AA11" s="2">
        <v>42.2</v>
      </c>
      <c r="AB11" s="48">
        <v>0.1791898148148148</v>
      </c>
      <c r="AC11" s="50"/>
      <c r="AD11" s="50"/>
      <c r="AE11" s="58"/>
      <c r="AF11" s="50"/>
      <c r="AG11" s="50"/>
      <c r="AH11" s="58"/>
      <c r="AI11" s="56">
        <v>1</v>
      </c>
      <c r="AJ11" s="56">
        <v>7</v>
      </c>
      <c r="AK11" s="98">
        <v>2.9166666666666664E-2</v>
      </c>
      <c r="AL11" s="56">
        <v>6</v>
      </c>
      <c r="AM11" s="56">
        <v>42.2</v>
      </c>
      <c r="AN11" s="3">
        <v>0.18047453703703706</v>
      </c>
      <c r="AO11" s="7"/>
      <c r="AP11" s="7"/>
      <c r="AQ11" s="7"/>
      <c r="AR11" s="7"/>
    </row>
    <row r="12" spans="1:44" ht="18" customHeight="1">
      <c r="A12" s="39">
        <v>6</v>
      </c>
      <c r="B12" s="73">
        <v>2</v>
      </c>
      <c r="C12" s="82" t="s">
        <v>9</v>
      </c>
      <c r="D12" s="2">
        <v>5</v>
      </c>
      <c r="E12" s="2">
        <v>5</v>
      </c>
      <c r="F12" s="6">
        <f>SUM(K12+N12+Q12+T12+Z12)</f>
        <v>30</v>
      </c>
      <c r="G12" s="5">
        <f>SUM(L12+O12+R12+U12+AA12)</f>
        <v>211</v>
      </c>
      <c r="H12" s="45">
        <f>SUM(M12+P12+S12+V12+AB12)</f>
        <v>0.96369212962962958</v>
      </c>
      <c r="I12" s="4">
        <f t="shared" si="0"/>
        <v>4.5672612778655426E-3</v>
      </c>
      <c r="J12" s="83" t="s">
        <v>15</v>
      </c>
      <c r="K12" s="25">
        <v>6</v>
      </c>
      <c r="L12" s="2">
        <v>42.2</v>
      </c>
      <c r="M12" s="3">
        <v>0.19596064814814815</v>
      </c>
      <c r="N12" s="2">
        <v>6</v>
      </c>
      <c r="O12" s="2">
        <v>42.2</v>
      </c>
      <c r="P12" s="3">
        <v>0.18291666666666664</v>
      </c>
      <c r="Q12" s="2">
        <v>6</v>
      </c>
      <c r="R12" s="2">
        <v>42.2</v>
      </c>
      <c r="S12" s="3">
        <v>0.18592592592592594</v>
      </c>
      <c r="T12" s="2">
        <v>6</v>
      </c>
      <c r="U12" s="2">
        <v>42.2</v>
      </c>
      <c r="V12" s="3">
        <v>0.20207175925925927</v>
      </c>
      <c r="W12" s="2"/>
      <c r="X12" s="2"/>
      <c r="Y12" s="2"/>
      <c r="Z12" s="2">
        <v>6</v>
      </c>
      <c r="AA12" s="2">
        <v>42.2</v>
      </c>
      <c r="AB12" s="48">
        <v>0.19681712962962963</v>
      </c>
      <c r="AC12" s="50"/>
      <c r="AD12" s="50"/>
      <c r="AE12" s="58"/>
      <c r="AF12" s="50"/>
      <c r="AG12" s="50"/>
      <c r="AH12" s="58"/>
      <c r="AI12" s="50"/>
      <c r="AJ12" s="50"/>
      <c r="AK12" s="50"/>
      <c r="AL12" s="50"/>
      <c r="AM12" s="50"/>
      <c r="AN12" s="96"/>
      <c r="AO12" s="7"/>
      <c r="AP12" s="7"/>
      <c r="AQ12" s="7"/>
      <c r="AR12" s="7"/>
    </row>
    <row r="13" spans="1:44" ht="18" customHeight="1">
      <c r="A13" s="39">
        <v>7</v>
      </c>
      <c r="B13" s="73">
        <v>34</v>
      </c>
      <c r="C13" s="82" t="s">
        <v>63</v>
      </c>
      <c r="D13" s="2">
        <v>5</v>
      </c>
      <c r="E13" s="2">
        <v>5</v>
      </c>
      <c r="F13" s="6">
        <f>SUM(Z13+AC307+AC13+AF13+AI13+AL13)</f>
        <v>30</v>
      </c>
      <c r="G13" s="5">
        <f>SUM(AA13+AD13+AG13+AJ13+AM13)</f>
        <v>211</v>
      </c>
      <c r="H13" s="45">
        <f>SUM(AB13+AE13+AH13+AK13+AN13)</f>
        <v>0.93359953703703713</v>
      </c>
      <c r="I13" s="4">
        <f t="shared" si="0"/>
        <v>4.4246423556257687E-3</v>
      </c>
      <c r="J13" s="83" t="s">
        <v>64</v>
      </c>
      <c r="K13" s="1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6</v>
      </c>
      <c r="AA13" s="2">
        <v>42.2</v>
      </c>
      <c r="AB13" s="48">
        <v>0.18184027777777778</v>
      </c>
      <c r="AC13" s="56">
        <v>6</v>
      </c>
      <c r="AD13" s="56">
        <v>42.2</v>
      </c>
      <c r="AE13" s="100">
        <v>0.18303240740740742</v>
      </c>
      <c r="AF13" s="56">
        <v>6</v>
      </c>
      <c r="AG13" s="56">
        <v>42.2</v>
      </c>
      <c r="AH13" s="100">
        <v>0.18675925925925926</v>
      </c>
      <c r="AI13" s="56">
        <v>6</v>
      </c>
      <c r="AJ13" s="56">
        <v>42.2</v>
      </c>
      <c r="AK13" s="98">
        <v>0.18611111111111112</v>
      </c>
      <c r="AL13" s="56">
        <v>6</v>
      </c>
      <c r="AM13" s="56">
        <v>42.2</v>
      </c>
      <c r="AN13" s="3">
        <v>0.19585648148148149</v>
      </c>
      <c r="AO13" s="7"/>
      <c r="AP13" s="7"/>
      <c r="AQ13" s="7"/>
      <c r="AR13" s="7"/>
    </row>
    <row r="14" spans="1:44" ht="18" customHeight="1">
      <c r="A14" s="39">
        <v>8</v>
      </c>
      <c r="B14" s="73">
        <v>6</v>
      </c>
      <c r="C14" s="82" t="s">
        <v>31</v>
      </c>
      <c r="D14" s="2">
        <v>5</v>
      </c>
      <c r="E14" s="2">
        <v>4</v>
      </c>
      <c r="F14" s="6">
        <f>SUM(N14+Q14+T14+Z14+AI14)</f>
        <v>26</v>
      </c>
      <c r="G14" s="5">
        <f>SUM(O14+R14+U14+AA14+AJ14)</f>
        <v>181.8</v>
      </c>
      <c r="H14" s="45">
        <f>SUM(P14+S14+V14+AB14+AK14)</f>
        <v>0.62501157407407404</v>
      </c>
      <c r="I14" s="4">
        <f t="shared" si="0"/>
        <v>3.4379074481522224E-3</v>
      </c>
      <c r="J14" s="83" t="s">
        <v>17</v>
      </c>
      <c r="K14" s="12"/>
      <c r="L14" s="2"/>
      <c r="M14" s="2"/>
      <c r="N14" s="2">
        <v>6</v>
      </c>
      <c r="O14" s="2">
        <v>42.2</v>
      </c>
      <c r="P14" s="3">
        <v>0.15034722222222222</v>
      </c>
      <c r="Q14" s="2">
        <v>2</v>
      </c>
      <c r="R14" s="2">
        <v>13</v>
      </c>
      <c r="S14" s="3">
        <v>5.9027777777777783E-2</v>
      </c>
      <c r="T14" s="2">
        <v>6</v>
      </c>
      <c r="U14" s="2">
        <v>42.2</v>
      </c>
      <c r="V14" s="3">
        <v>0.14229166666666668</v>
      </c>
      <c r="W14" s="2"/>
      <c r="X14" s="2"/>
      <c r="Y14" s="2"/>
      <c r="Z14" s="2">
        <v>6</v>
      </c>
      <c r="AA14" s="2">
        <v>42.2</v>
      </c>
      <c r="AB14" s="48">
        <v>0.13951388888888888</v>
      </c>
      <c r="AC14" s="50"/>
      <c r="AD14" s="50"/>
      <c r="AE14" s="58"/>
      <c r="AF14" s="50"/>
      <c r="AG14" s="50"/>
      <c r="AH14" s="58"/>
      <c r="AI14" s="56">
        <v>6</v>
      </c>
      <c r="AJ14" s="56">
        <v>42.2</v>
      </c>
      <c r="AK14" s="98">
        <v>0.1338310185185185</v>
      </c>
      <c r="AL14" s="50"/>
      <c r="AM14" s="50"/>
      <c r="AN14" s="96"/>
      <c r="AO14" s="7"/>
      <c r="AP14" s="7"/>
      <c r="AQ14" s="7"/>
      <c r="AR14" s="7"/>
    </row>
    <row r="15" spans="1:44" ht="18" customHeight="1">
      <c r="A15" s="39">
        <v>9</v>
      </c>
      <c r="B15" s="73">
        <v>8</v>
      </c>
      <c r="C15" s="82" t="s">
        <v>32</v>
      </c>
      <c r="D15" s="2">
        <v>4</v>
      </c>
      <c r="E15" s="2">
        <v>4</v>
      </c>
      <c r="F15" s="6">
        <f>SUM(Q15+W15+Z15+AI15)</f>
        <v>24</v>
      </c>
      <c r="G15" s="5">
        <f>SUM(R15+X15+AA15+AJ15)</f>
        <v>168.8</v>
      </c>
      <c r="H15" s="45">
        <f>SUM(S15+Y15+AB15+AK15)</f>
        <v>0.69152777777777774</v>
      </c>
      <c r="I15" s="4">
        <f t="shared" si="0"/>
        <v>4.096728541337546E-3</v>
      </c>
      <c r="J15" s="83" t="s">
        <v>33</v>
      </c>
      <c r="K15" s="12"/>
      <c r="L15" s="2"/>
      <c r="M15" s="2"/>
      <c r="N15" s="2"/>
      <c r="O15" s="2"/>
      <c r="P15" s="2"/>
      <c r="Q15" s="2">
        <v>6</v>
      </c>
      <c r="R15" s="2">
        <v>42.2</v>
      </c>
      <c r="S15" s="3">
        <v>0.1769212962962963</v>
      </c>
      <c r="T15" s="2"/>
      <c r="U15" s="2"/>
      <c r="V15" s="2"/>
      <c r="W15" s="2">
        <v>6</v>
      </c>
      <c r="X15" s="2">
        <v>42.2</v>
      </c>
      <c r="Y15" s="3">
        <v>0.1688425925925926</v>
      </c>
      <c r="Z15" s="2">
        <v>6</v>
      </c>
      <c r="AA15" s="2">
        <v>42.2</v>
      </c>
      <c r="AB15" s="48">
        <v>0.16451388888888888</v>
      </c>
      <c r="AC15" s="50"/>
      <c r="AD15" s="50"/>
      <c r="AE15" s="58"/>
      <c r="AF15" s="50"/>
      <c r="AG15" s="50"/>
      <c r="AH15" s="58"/>
      <c r="AI15" s="56">
        <v>6</v>
      </c>
      <c r="AJ15" s="56">
        <v>42.2</v>
      </c>
      <c r="AK15" s="98">
        <v>0.18124999999999999</v>
      </c>
      <c r="AL15" s="50"/>
      <c r="AM15" s="50"/>
      <c r="AN15" s="96"/>
      <c r="AO15" s="7"/>
      <c r="AP15" s="7"/>
      <c r="AQ15" s="7"/>
      <c r="AR15" s="7"/>
    </row>
    <row r="16" spans="1:44" ht="18" customHeight="1">
      <c r="A16" s="39">
        <v>10</v>
      </c>
      <c r="B16" s="73">
        <v>10</v>
      </c>
      <c r="C16" s="82" t="s">
        <v>35</v>
      </c>
      <c r="D16" s="2">
        <v>4</v>
      </c>
      <c r="E16" s="2">
        <v>4</v>
      </c>
      <c r="F16" s="6">
        <f>SUM(Q16+T16+AC16+AL16)</f>
        <v>24</v>
      </c>
      <c r="G16" s="5">
        <f>SUM(R16+U16+AD16+AM16)</f>
        <v>168.8</v>
      </c>
      <c r="H16" s="45">
        <f>SUM(S16+V16+AE16+AN16)</f>
        <v>0.80223379629629632</v>
      </c>
      <c r="I16" s="4">
        <f t="shared" si="0"/>
        <v>4.7525698832718974E-3</v>
      </c>
      <c r="J16" s="83" t="s">
        <v>36</v>
      </c>
      <c r="K16" s="12"/>
      <c r="L16" s="2"/>
      <c r="M16" s="2"/>
      <c r="N16" s="2"/>
      <c r="O16" s="2"/>
      <c r="P16" s="2"/>
      <c r="Q16" s="2">
        <v>6</v>
      </c>
      <c r="R16" s="2">
        <v>42.2</v>
      </c>
      <c r="S16" s="3">
        <v>0.19440972222222222</v>
      </c>
      <c r="T16" s="2">
        <v>6</v>
      </c>
      <c r="U16" s="2">
        <v>42.2</v>
      </c>
      <c r="V16" s="3">
        <v>0.20207175925925927</v>
      </c>
      <c r="W16" s="2"/>
      <c r="X16" s="2"/>
      <c r="Y16" s="2"/>
      <c r="Z16" s="2"/>
      <c r="AA16" s="2"/>
      <c r="AB16" s="49"/>
      <c r="AC16" s="56">
        <v>6</v>
      </c>
      <c r="AD16" s="56">
        <v>42.2</v>
      </c>
      <c r="AE16" s="100">
        <v>0.20989583333333331</v>
      </c>
      <c r="AF16" s="50"/>
      <c r="AG16" s="50"/>
      <c r="AH16" s="58"/>
      <c r="AI16" s="50"/>
      <c r="AJ16" s="50"/>
      <c r="AK16" s="50"/>
      <c r="AL16" s="56">
        <v>6</v>
      </c>
      <c r="AM16" s="56">
        <v>42.2</v>
      </c>
      <c r="AN16" s="3">
        <v>0.19585648148148149</v>
      </c>
      <c r="AO16" s="7"/>
      <c r="AP16" s="7"/>
      <c r="AQ16" s="7"/>
      <c r="AR16" s="7"/>
    </row>
    <row r="17" spans="1:44" ht="18" customHeight="1">
      <c r="A17" s="39">
        <v>11</v>
      </c>
      <c r="B17" s="73">
        <v>11</v>
      </c>
      <c r="C17" s="82" t="s">
        <v>43</v>
      </c>
      <c r="D17" s="2">
        <v>3</v>
      </c>
      <c r="E17" s="2">
        <v>3</v>
      </c>
      <c r="F17" s="6">
        <f>SUM(T17+W17+Z17)</f>
        <v>18</v>
      </c>
      <c r="G17" s="5">
        <f>SUM(U17+X17+AA17)</f>
        <v>126.60000000000001</v>
      </c>
      <c r="H17" s="45">
        <f>SUM(V17+Y17+AB17)</f>
        <v>0.51980324074074069</v>
      </c>
      <c r="I17" s="4">
        <f t="shared" si="0"/>
        <v>4.1058707799426592E-3</v>
      </c>
      <c r="J17" s="83" t="s">
        <v>42</v>
      </c>
      <c r="K17" s="12"/>
      <c r="L17" s="2"/>
      <c r="M17" s="2"/>
      <c r="N17" s="2"/>
      <c r="O17" s="2"/>
      <c r="P17" s="2"/>
      <c r="Q17" s="2"/>
      <c r="R17" s="2"/>
      <c r="S17" s="2"/>
      <c r="T17" s="2">
        <v>6</v>
      </c>
      <c r="U17" s="2">
        <v>42.2</v>
      </c>
      <c r="V17" s="3">
        <v>0.17836805555555557</v>
      </c>
      <c r="W17" s="2">
        <v>6</v>
      </c>
      <c r="X17" s="2">
        <v>42.2</v>
      </c>
      <c r="Y17" s="3">
        <v>0.17221064814814815</v>
      </c>
      <c r="Z17" s="2">
        <v>6</v>
      </c>
      <c r="AA17" s="2">
        <v>42.2</v>
      </c>
      <c r="AB17" s="48">
        <v>0.16922453703703702</v>
      </c>
      <c r="AC17" s="50"/>
      <c r="AD17" s="50"/>
      <c r="AE17" s="58"/>
      <c r="AF17" s="50"/>
      <c r="AG17" s="50"/>
      <c r="AH17" s="58"/>
      <c r="AI17" s="50"/>
      <c r="AJ17" s="50"/>
      <c r="AK17" s="50"/>
      <c r="AL17" s="50"/>
      <c r="AM17" s="50"/>
      <c r="AN17" s="96"/>
      <c r="AO17" s="7"/>
      <c r="AP17" s="7"/>
      <c r="AQ17" s="7"/>
      <c r="AR17" s="7"/>
    </row>
    <row r="18" spans="1:44" ht="18" customHeight="1">
      <c r="A18" s="39">
        <v>12</v>
      </c>
      <c r="B18" s="73">
        <v>9</v>
      </c>
      <c r="C18" s="82" t="s">
        <v>34</v>
      </c>
      <c r="D18" s="2">
        <v>3</v>
      </c>
      <c r="E18" s="2">
        <v>3</v>
      </c>
      <c r="F18" s="6">
        <f>SUM(Q18+W18+AF18)</f>
        <v>18</v>
      </c>
      <c r="G18" s="5">
        <f>SUM(R18+X18+AG18)</f>
        <v>126.60000000000001</v>
      </c>
      <c r="H18" s="45">
        <f>SUM(S18+Y18+AH18)</f>
        <v>0.55650462962962965</v>
      </c>
      <c r="I18" s="4">
        <f t="shared" si="0"/>
        <v>4.3957711661108184E-3</v>
      </c>
      <c r="J18" s="83" t="s">
        <v>16</v>
      </c>
      <c r="K18" s="12"/>
      <c r="L18" s="2"/>
      <c r="M18" s="2"/>
      <c r="N18" s="2"/>
      <c r="O18" s="2"/>
      <c r="P18" s="2"/>
      <c r="Q18" s="2">
        <v>6</v>
      </c>
      <c r="R18" s="2">
        <v>42.2</v>
      </c>
      <c r="S18" s="3">
        <v>0.18591435185185187</v>
      </c>
      <c r="T18" s="2"/>
      <c r="U18" s="2"/>
      <c r="V18" s="2"/>
      <c r="W18" s="2">
        <v>6</v>
      </c>
      <c r="X18" s="2">
        <v>42.2</v>
      </c>
      <c r="Y18" s="3">
        <v>0.18383101851851849</v>
      </c>
      <c r="Z18" s="2"/>
      <c r="AA18" s="2"/>
      <c r="AB18" s="49"/>
      <c r="AC18" s="50"/>
      <c r="AD18" s="50"/>
      <c r="AE18" s="58"/>
      <c r="AF18" s="56">
        <v>6</v>
      </c>
      <c r="AG18" s="56">
        <v>42.2</v>
      </c>
      <c r="AH18" s="100">
        <v>0.18675925925925926</v>
      </c>
      <c r="AI18" s="50"/>
      <c r="AJ18" s="50"/>
      <c r="AK18" s="107"/>
      <c r="AL18" s="50"/>
      <c r="AM18" s="50"/>
      <c r="AN18" s="96"/>
      <c r="AO18" s="7"/>
      <c r="AP18" s="7"/>
      <c r="AQ18" s="7"/>
      <c r="AR18" s="7"/>
    </row>
    <row r="19" spans="1:44" ht="18" customHeight="1">
      <c r="A19" s="39">
        <v>13</v>
      </c>
      <c r="B19" s="73">
        <v>32</v>
      </c>
      <c r="C19" s="82" t="s">
        <v>60</v>
      </c>
      <c r="D19" s="2">
        <v>3</v>
      </c>
      <c r="E19" s="2">
        <v>3</v>
      </c>
      <c r="F19" s="6">
        <f>SUM(Z19+AC19+AL19)</f>
        <v>18</v>
      </c>
      <c r="G19" s="5">
        <f>SUM(AA19+AD19+AM19)</f>
        <v>126.60000000000001</v>
      </c>
      <c r="H19" s="45">
        <f>SUM(AB19+AE19+AN19)</f>
        <v>0.55155092592592592</v>
      </c>
      <c r="I19" s="4">
        <f t="shared" si="0"/>
        <v>4.3566423848809309E-3</v>
      </c>
      <c r="J19" s="83" t="s">
        <v>61</v>
      </c>
      <c r="K19" s="1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6</v>
      </c>
      <c r="AA19" s="2">
        <v>42.2</v>
      </c>
      <c r="AB19" s="48">
        <v>0.17243055555555556</v>
      </c>
      <c r="AC19" s="56">
        <v>6</v>
      </c>
      <c r="AD19" s="56">
        <v>42.2</v>
      </c>
      <c r="AE19" s="100">
        <v>0.18504629629629629</v>
      </c>
      <c r="AF19" s="50"/>
      <c r="AG19" s="50"/>
      <c r="AH19" s="58"/>
      <c r="AI19" s="50"/>
      <c r="AJ19" s="50"/>
      <c r="AK19" s="50"/>
      <c r="AL19" s="56">
        <v>6</v>
      </c>
      <c r="AM19" s="56">
        <v>42.2</v>
      </c>
      <c r="AN19" s="3">
        <v>0.19407407407407407</v>
      </c>
      <c r="AO19" s="7"/>
      <c r="AP19" s="7"/>
      <c r="AQ19" s="7"/>
      <c r="AR19" s="7"/>
    </row>
    <row r="20" spans="1:44" ht="18" customHeight="1">
      <c r="A20" s="39">
        <v>14</v>
      </c>
      <c r="B20" s="73">
        <v>23</v>
      </c>
      <c r="C20" s="82" t="s">
        <v>55</v>
      </c>
      <c r="D20" s="2">
        <v>2</v>
      </c>
      <c r="E20" s="2">
        <v>2</v>
      </c>
      <c r="F20" s="6">
        <f>SUM(W20+Z20)</f>
        <v>12</v>
      </c>
      <c r="G20" s="5">
        <f>SUM(X20+AA20)</f>
        <v>84.4</v>
      </c>
      <c r="H20" s="45">
        <f>SUM(Y20+AB20)</f>
        <v>0.4067013888888889</v>
      </c>
      <c r="I20" s="4">
        <f t="shared" si="0"/>
        <v>4.8187368351764086E-3</v>
      </c>
      <c r="J20" s="83" t="s">
        <v>54</v>
      </c>
      <c r="K20" s="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6</v>
      </c>
      <c r="X20" s="2">
        <v>42.2</v>
      </c>
      <c r="Y20" s="3">
        <v>0.2026388888888889</v>
      </c>
      <c r="Z20" s="2">
        <v>6</v>
      </c>
      <c r="AA20" s="2">
        <v>42.2</v>
      </c>
      <c r="AB20" s="48">
        <v>0.20406250000000001</v>
      </c>
      <c r="AC20" s="50"/>
      <c r="AD20" s="50"/>
      <c r="AE20" s="58"/>
      <c r="AF20" s="56"/>
      <c r="AG20" s="50"/>
      <c r="AH20" s="58"/>
      <c r="AI20" s="50"/>
      <c r="AJ20" s="50"/>
      <c r="AK20" s="50"/>
      <c r="AL20" s="50"/>
      <c r="AM20" s="50"/>
      <c r="AN20" s="96"/>
      <c r="AO20" s="7"/>
      <c r="AP20" s="7"/>
      <c r="AQ20" s="7"/>
      <c r="AR20" s="7"/>
    </row>
    <row r="21" spans="1:44" ht="18" customHeight="1">
      <c r="A21" s="39">
        <v>15</v>
      </c>
      <c r="B21" s="73">
        <v>14</v>
      </c>
      <c r="C21" s="82" t="s">
        <v>13</v>
      </c>
      <c r="D21" s="2">
        <v>2</v>
      </c>
      <c r="E21" s="2">
        <v>2</v>
      </c>
      <c r="F21" s="6">
        <f>SUM(K21+Z21)</f>
        <v>12</v>
      </c>
      <c r="G21" s="5">
        <f>SUM(L21+AA21)</f>
        <v>84.4</v>
      </c>
      <c r="H21" s="45">
        <f>SUM(M21+AB21)</f>
        <v>0.38493055555555555</v>
      </c>
      <c r="I21" s="4">
        <f t="shared" si="0"/>
        <v>4.5607885729331225E-3</v>
      </c>
      <c r="J21" s="83" t="s">
        <v>19</v>
      </c>
      <c r="K21" s="12">
        <v>6</v>
      </c>
      <c r="L21" s="2">
        <v>42.2</v>
      </c>
      <c r="M21" s="3">
        <v>0.19773148148148148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6</v>
      </c>
      <c r="AA21" s="2">
        <v>42.2</v>
      </c>
      <c r="AB21" s="48">
        <v>0.18719907407407407</v>
      </c>
      <c r="AC21" s="50"/>
      <c r="AD21" s="50"/>
      <c r="AE21" s="58"/>
      <c r="AF21" s="50"/>
      <c r="AG21" s="50"/>
      <c r="AH21" s="58"/>
      <c r="AI21" s="50"/>
      <c r="AJ21" s="50"/>
      <c r="AK21" s="50"/>
      <c r="AL21" s="50"/>
      <c r="AM21" s="50"/>
      <c r="AN21" s="96"/>
      <c r="AO21" s="7"/>
      <c r="AP21" s="7"/>
      <c r="AQ21" s="7"/>
      <c r="AR21" s="7"/>
    </row>
    <row r="22" spans="1:44" ht="18" customHeight="1">
      <c r="A22" s="39">
        <v>16</v>
      </c>
      <c r="B22" s="73">
        <v>20</v>
      </c>
      <c r="C22" s="82" t="s">
        <v>47</v>
      </c>
      <c r="D22" s="2">
        <v>2</v>
      </c>
      <c r="E22" s="2">
        <v>2</v>
      </c>
      <c r="F22" s="6">
        <f t="shared" ref="F22:H23" si="1">SUM(W22+Z22)</f>
        <v>12</v>
      </c>
      <c r="G22" s="5">
        <f t="shared" si="1"/>
        <v>84.4</v>
      </c>
      <c r="H22" s="45">
        <f t="shared" si="1"/>
        <v>0.3528472222222222</v>
      </c>
      <c r="I22" s="4">
        <f t="shared" si="0"/>
        <v>4.1806542917324904E-3</v>
      </c>
      <c r="J22" s="83" t="s">
        <v>48</v>
      </c>
      <c r="K22" s="1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6</v>
      </c>
      <c r="X22" s="2">
        <v>42.2</v>
      </c>
      <c r="Y22" s="3">
        <v>0.18028935185185183</v>
      </c>
      <c r="Z22" s="2">
        <v>6</v>
      </c>
      <c r="AA22" s="2">
        <v>42.2</v>
      </c>
      <c r="AB22" s="48">
        <v>0.17255787037037038</v>
      </c>
      <c r="AC22" s="50"/>
      <c r="AD22" s="50"/>
      <c r="AE22" s="58"/>
      <c r="AF22" s="50"/>
      <c r="AG22" s="50"/>
      <c r="AH22" s="58"/>
      <c r="AI22" s="50"/>
      <c r="AJ22" s="50"/>
      <c r="AK22" s="50"/>
      <c r="AL22" s="50"/>
      <c r="AM22" s="50"/>
      <c r="AN22" s="96"/>
      <c r="AO22" s="7"/>
      <c r="AP22" s="7"/>
      <c r="AQ22" s="7"/>
      <c r="AR22" s="7"/>
    </row>
    <row r="23" spans="1:44" ht="18" customHeight="1">
      <c r="A23" s="39">
        <v>17</v>
      </c>
      <c r="B23" s="73">
        <v>21</v>
      </c>
      <c r="C23" s="82" t="s">
        <v>49</v>
      </c>
      <c r="D23" s="2">
        <v>2</v>
      </c>
      <c r="E23" s="2">
        <v>2</v>
      </c>
      <c r="F23" s="6">
        <f t="shared" si="1"/>
        <v>12</v>
      </c>
      <c r="G23" s="5">
        <f t="shared" si="1"/>
        <v>84.4</v>
      </c>
      <c r="H23" s="45">
        <f t="shared" si="1"/>
        <v>0.34781249999999997</v>
      </c>
      <c r="I23" s="4">
        <f t="shared" si="0"/>
        <v>4.1210011848341228E-3</v>
      </c>
      <c r="J23" s="83" t="s">
        <v>50</v>
      </c>
      <c r="K23" s="1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6</v>
      </c>
      <c r="X23" s="2">
        <v>42.2</v>
      </c>
      <c r="Y23" s="3">
        <v>0.17425925925925925</v>
      </c>
      <c r="Z23" s="2">
        <v>6</v>
      </c>
      <c r="AA23" s="2">
        <v>42.2</v>
      </c>
      <c r="AB23" s="48">
        <v>0.17355324074074074</v>
      </c>
      <c r="AC23" s="50"/>
      <c r="AD23" s="50"/>
      <c r="AE23" s="58"/>
      <c r="AF23" s="50"/>
      <c r="AG23" s="50"/>
      <c r="AH23" s="58"/>
      <c r="AI23" s="50"/>
      <c r="AJ23" s="50"/>
      <c r="AK23" s="50"/>
      <c r="AL23" s="50"/>
      <c r="AM23" s="50"/>
      <c r="AN23" s="96"/>
      <c r="AO23" s="7"/>
      <c r="AP23" s="7"/>
      <c r="AQ23" s="7"/>
      <c r="AR23" s="7"/>
    </row>
    <row r="24" spans="1:44" ht="18" customHeight="1">
      <c r="A24" s="39">
        <v>18</v>
      </c>
      <c r="B24" s="73">
        <v>7</v>
      </c>
      <c r="C24" s="82" t="s">
        <v>12</v>
      </c>
      <c r="D24" s="2">
        <v>2</v>
      </c>
      <c r="E24" s="2">
        <v>2</v>
      </c>
      <c r="F24" s="6">
        <f>SUM(K24+W24)</f>
        <v>12</v>
      </c>
      <c r="G24" s="5">
        <f>SUM(L24+X24)</f>
        <v>84.4</v>
      </c>
      <c r="H24" s="45">
        <f>SUM(M24+Y24)</f>
        <v>0.34459490740740739</v>
      </c>
      <c r="I24" s="4">
        <f t="shared" si="0"/>
        <v>4.0828780498507978E-3</v>
      </c>
      <c r="J24" s="83" t="s">
        <v>19</v>
      </c>
      <c r="K24" s="12">
        <v>6</v>
      </c>
      <c r="L24" s="2">
        <v>42.2</v>
      </c>
      <c r="M24" s="3">
        <v>0.17811342592592594</v>
      </c>
      <c r="N24" s="2"/>
      <c r="O24" s="2"/>
      <c r="P24" s="2"/>
      <c r="Q24" s="2"/>
      <c r="R24" s="2"/>
      <c r="S24" s="2"/>
      <c r="T24" s="2"/>
      <c r="U24" s="2"/>
      <c r="V24" s="2"/>
      <c r="W24" s="2">
        <v>6</v>
      </c>
      <c r="X24" s="2">
        <v>42.2</v>
      </c>
      <c r="Y24" s="3">
        <v>0.16648148148148148</v>
      </c>
      <c r="Z24" s="2"/>
      <c r="AA24" s="2"/>
      <c r="AB24" s="49"/>
      <c r="AC24" s="50"/>
      <c r="AD24" s="50"/>
      <c r="AE24" s="58"/>
      <c r="AF24" s="50"/>
      <c r="AG24" s="50"/>
      <c r="AH24" s="58"/>
      <c r="AI24" s="50"/>
      <c r="AJ24" s="50"/>
      <c r="AK24" s="50"/>
      <c r="AL24" s="50"/>
      <c r="AM24" s="50"/>
      <c r="AN24" s="96"/>
      <c r="AO24" s="7"/>
      <c r="AP24" s="7"/>
      <c r="AQ24" s="7"/>
      <c r="AR24" s="7"/>
    </row>
    <row r="25" spans="1:44" ht="18" customHeight="1">
      <c r="A25" s="39">
        <v>19</v>
      </c>
      <c r="B25" s="73">
        <v>37</v>
      </c>
      <c r="C25" s="85" t="s">
        <v>67</v>
      </c>
      <c r="D25" s="56">
        <v>2</v>
      </c>
      <c r="E25" s="56">
        <v>2</v>
      </c>
      <c r="F25" s="6">
        <f>SUM(AC25+AF25)</f>
        <v>12</v>
      </c>
      <c r="G25" s="5">
        <f>SUM(AD25+AG25)</f>
        <v>84.4</v>
      </c>
      <c r="H25" s="99">
        <f>SUM(AE25+AH25)</f>
        <v>0.35263888888888895</v>
      </c>
      <c r="I25" s="4">
        <f t="shared" si="0"/>
        <v>4.1781858873091108E-3</v>
      </c>
      <c r="J25" s="95" t="s">
        <v>68</v>
      </c>
      <c r="K25" s="51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8"/>
      <c r="AC25" s="56">
        <v>6</v>
      </c>
      <c r="AD25" s="56">
        <v>42.2</v>
      </c>
      <c r="AE25" s="100">
        <v>0.17291666666666669</v>
      </c>
      <c r="AF25" s="56">
        <v>6</v>
      </c>
      <c r="AG25" s="56">
        <v>42.2</v>
      </c>
      <c r="AH25" s="100">
        <v>0.17972222222222223</v>
      </c>
      <c r="AI25" s="50"/>
      <c r="AJ25" s="50"/>
      <c r="AK25" s="50"/>
      <c r="AL25" s="50"/>
      <c r="AM25" s="50"/>
      <c r="AN25" s="96"/>
      <c r="AO25" s="7"/>
      <c r="AP25" s="7"/>
      <c r="AQ25" s="7"/>
      <c r="AR25" s="7"/>
    </row>
    <row r="26" spans="1:44" ht="18" customHeight="1">
      <c r="A26" s="39">
        <v>20</v>
      </c>
      <c r="B26" s="73">
        <v>18</v>
      </c>
      <c r="C26" s="82" t="s">
        <v>38</v>
      </c>
      <c r="D26" s="2">
        <v>2</v>
      </c>
      <c r="E26" s="2">
        <v>2</v>
      </c>
      <c r="F26" s="6">
        <f t="shared" ref="F26:H27" si="2">SUM(T26+AL26)</f>
        <v>12</v>
      </c>
      <c r="G26" s="5">
        <f t="shared" si="2"/>
        <v>84.4</v>
      </c>
      <c r="H26" s="45">
        <f t="shared" si="2"/>
        <v>0.43016203703703704</v>
      </c>
      <c r="I26" s="4">
        <f t="shared" si="0"/>
        <v>5.0967065999648932E-3</v>
      </c>
      <c r="J26" s="83" t="s">
        <v>39</v>
      </c>
      <c r="K26" s="12"/>
      <c r="L26" s="2"/>
      <c r="M26" s="2"/>
      <c r="N26" s="2"/>
      <c r="O26" s="2"/>
      <c r="P26" s="2"/>
      <c r="Q26" s="2"/>
      <c r="R26" s="2"/>
      <c r="S26" s="2"/>
      <c r="T26" s="2">
        <v>6</v>
      </c>
      <c r="U26" s="2">
        <v>42.2</v>
      </c>
      <c r="V26" s="3">
        <v>0.20972222222222223</v>
      </c>
      <c r="W26" s="2"/>
      <c r="X26" s="2"/>
      <c r="Y26" s="2"/>
      <c r="Z26" s="2"/>
      <c r="AA26" s="2"/>
      <c r="AB26" s="49"/>
      <c r="AC26" s="50"/>
      <c r="AD26" s="50"/>
      <c r="AE26" s="58"/>
      <c r="AF26" s="50"/>
      <c r="AG26" s="50"/>
      <c r="AH26" s="58"/>
      <c r="AI26" s="50"/>
      <c r="AJ26" s="50"/>
      <c r="AK26" s="50"/>
      <c r="AL26" s="56">
        <v>6</v>
      </c>
      <c r="AM26" s="56">
        <v>42.2</v>
      </c>
      <c r="AN26" s="3">
        <v>0.22043981481481481</v>
      </c>
      <c r="AO26" s="7"/>
      <c r="AP26" s="7"/>
      <c r="AQ26" s="7"/>
      <c r="AR26" s="7"/>
    </row>
    <row r="27" spans="1:44" ht="18" customHeight="1">
      <c r="A27" s="39">
        <v>21</v>
      </c>
      <c r="B27" s="73">
        <v>19</v>
      </c>
      <c r="C27" s="82" t="s">
        <v>40</v>
      </c>
      <c r="D27" s="2">
        <v>2</v>
      </c>
      <c r="E27" s="2">
        <v>2</v>
      </c>
      <c r="F27" s="6">
        <f t="shared" si="2"/>
        <v>12</v>
      </c>
      <c r="G27" s="5">
        <f t="shared" si="2"/>
        <v>84.4</v>
      </c>
      <c r="H27" s="45">
        <f t="shared" si="2"/>
        <v>0.38431712962962961</v>
      </c>
      <c r="I27" s="4">
        <f t="shared" si="0"/>
        <v>4.5535204932420567E-3</v>
      </c>
      <c r="J27" s="83" t="s">
        <v>54</v>
      </c>
      <c r="K27" s="12"/>
      <c r="L27" s="2"/>
      <c r="M27" s="2"/>
      <c r="N27" s="2"/>
      <c r="O27" s="2"/>
      <c r="P27" s="2"/>
      <c r="Q27" s="2"/>
      <c r="R27" s="2"/>
      <c r="S27" s="2"/>
      <c r="T27" s="2">
        <v>6</v>
      </c>
      <c r="U27" s="2">
        <v>42.2</v>
      </c>
      <c r="V27" s="3">
        <v>0.20207175925925927</v>
      </c>
      <c r="W27" s="2"/>
      <c r="X27" s="2"/>
      <c r="Y27" s="2"/>
      <c r="Z27" s="2"/>
      <c r="AA27" s="2"/>
      <c r="AB27" s="49"/>
      <c r="AC27" s="50"/>
      <c r="AD27" s="50"/>
      <c r="AE27" s="58"/>
      <c r="AF27" s="50"/>
      <c r="AG27" s="50"/>
      <c r="AH27" s="58"/>
      <c r="AI27" s="50"/>
      <c r="AJ27" s="50"/>
      <c r="AK27" s="50"/>
      <c r="AL27" s="56">
        <v>6</v>
      </c>
      <c r="AM27" s="56">
        <v>42.2</v>
      </c>
      <c r="AN27" s="3">
        <v>0.18224537037037036</v>
      </c>
      <c r="AO27" s="7"/>
      <c r="AP27" s="7"/>
      <c r="AQ27" s="7"/>
      <c r="AR27" s="7"/>
    </row>
    <row r="28" spans="1:44" ht="18" customHeight="1">
      <c r="A28" s="39">
        <v>22</v>
      </c>
      <c r="B28" s="73">
        <v>12</v>
      </c>
      <c r="C28" s="82" t="s">
        <v>30</v>
      </c>
      <c r="D28" s="2">
        <v>3</v>
      </c>
      <c r="E28" s="2">
        <v>0</v>
      </c>
      <c r="F28" s="6">
        <f>SUM(N28+Q28+T28)</f>
        <v>7</v>
      </c>
      <c r="G28" s="5">
        <f>SUM(O28+R28+U28)</f>
        <v>47</v>
      </c>
      <c r="H28" s="45">
        <f>SUM(P28+S28+V28)</f>
        <v>0.19270833333333331</v>
      </c>
      <c r="I28" s="4">
        <f t="shared" si="0"/>
        <v>4.1001773049645389E-3</v>
      </c>
      <c r="J28" s="83" t="s">
        <v>17</v>
      </c>
      <c r="K28" s="12"/>
      <c r="L28" s="2"/>
      <c r="M28" s="2"/>
      <c r="N28" s="2">
        <v>2</v>
      </c>
      <c r="O28" s="2">
        <v>13</v>
      </c>
      <c r="P28" s="3">
        <v>5.7291666666666664E-2</v>
      </c>
      <c r="Q28" s="2">
        <v>2</v>
      </c>
      <c r="R28" s="2">
        <v>13</v>
      </c>
      <c r="S28" s="3">
        <v>5.5555555555555552E-2</v>
      </c>
      <c r="T28" s="2">
        <v>3</v>
      </c>
      <c r="U28" s="2">
        <v>21</v>
      </c>
      <c r="V28" s="3">
        <v>7.9861111111111105E-2</v>
      </c>
      <c r="W28" s="2"/>
      <c r="X28" s="2"/>
      <c r="Y28" s="2"/>
      <c r="Z28" s="2"/>
      <c r="AA28" s="2"/>
      <c r="AB28" s="49"/>
      <c r="AC28" s="50"/>
      <c r="AD28" s="50"/>
      <c r="AE28" s="58"/>
      <c r="AF28" s="50"/>
      <c r="AG28" s="50"/>
      <c r="AH28" s="58"/>
      <c r="AI28" s="50"/>
      <c r="AJ28" s="50"/>
      <c r="AK28" s="50"/>
      <c r="AL28" s="50"/>
      <c r="AM28" s="50"/>
      <c r="AN28" s="96"/>
      <c r="AO28" s="7"/>
      <c r="AP28" s="7"/>
      <c r="AQ28" s="7"/>
      <c r="AR28" s="7"/>
    </row>
    <row r="29" spans="1:44" ht="18" customHeight="1">
      <c r="A29" s="39">
        <v>23</v>
      </c>
      <c r="B29" s="73">
        <v>17</v>
      </c>
      <c r="C29" s="82" t="s">
        <v>28</v>
      </c>
      <c r="D29" s="2">
        <v>1</v>
      </c>
      <c r="E29" s="2">
        <v>1</v>
      </c>
      <c r="F29" s="6">
        <f>SUM(N29)</f>
        <v>6</v>
      </c>
      <c r="G29" s="5">
        <f>SUM(O29)</f>
        <v>42.2</v>
      </c>
      <c r="H29" s="45">
        <f>SUM(P29)</f>
        <v>0.22292824074074072</v>
      </c>
      <c r="I29" s="4">
        <f t="shared" si="0"/>
        <v>5.2826597331929077E-3</v>
      </c>
      <c r="J29" s="83" t="s">
        <v>29</v>
      </c>
      <c r="K29" s="12"/>
      <c r="L29" s="2"/>
      <c r="M29" s="2"/>
      <c r="N29" s="2">
        <v>6</v>
      </c>
      <c r="O29" s="2">
        <v>42.2</v>
      </c>
      <c r="P29" s="3">
        <v>0.22292824074074072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9"/>
      <c r="AC29" s="50"/>
      <c r="AD29" s="50"/>
      <c r="AE29" s="58"/>
      <c r="AF29" s="50"/>
      <c r="AG29" s="50"/>
      <c r="AH29" s="58"/>
      <c r="AI29" s="50"/>
      <c r="AJ29" s="50"/>
      <c r="AK29" s="50"/>
      <c r="AL29" s="50"/>
      <c r="AM29" s="50"/>
      <c r="AN29" s="96"/>
      <c r="AO29" s="7"/>
      <c r="AP29" s="7"/>
      <c r="AQ29" s="7"/>
      <c r="AR29" s="7"/>
    </row>
    <row r="30" spans="1:44" ht="18" customHeight="1">
      <c r="A30" s="39">
        <v>24</v>
      </c>
      <c r="B30" s="73">
        <v>15</v>
      </c>
      <c r="C30" s="82" t="s">
        <v>24</v>
      </c>
      <c r="D30" s="2">
        <v>1</v>
      </c>
      <c r="E30" s="2">
        <v>1</v>
      </c>
      <c r="F30" s="6">
        <f>SUM(K30)</f>
        <v>6</v>
      </c>
      <c r="G30" s="5">
        <f>SUM(L30)</f>
        <v>42.2</v>
      </c>
      <c r="H30" s="45">
        <f>SUM(M30)</f>
        <v>0.19773148148148148</v>
      </c>
      <c r="I30" s="4">
        <f t="shared" si="0"/>
        <v>4.6855801298929254E-3</v>
      </c>
      <c r="J30" s="83" t="s">
        <v>26</v>
      </c>
      <c r="K30" s="12">
        <v>6</v>
      </c>
      <c r="L30" s="2">
        <v>42.2</v>
      </c>
      <c r="M30" s="3">
        <v>0.19773148148148148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9"/>
      <c r="AC30" s="50"/>
      <c r="AD30" s="50"/>
      <c r="AE30" s="58"/>
      <c r="AF30" s="50"/>
      <c r="AG30" s="50"/>
      <c r="AH30" s="58"/>
      <c r="AI30" s="50"/>
      <c r="AJ30" s="50"/>
      <c r="AK30" s="50"/>
      <c r="AL30" s="50"/>
      <c r="AM30" s="50"/>
      <c r="AN30" s="96"/>
      <c r="AO30" s="7"/>
      <c r="AP30" s="7"/>
      <c r="AQ30" s="7"/>
      <c r="AR30" s="7"/>
    </row>
    <row r="31" spans="1:44" ht="18" customHeight="1">
      <c r="A31" s="39">
        <v>25</v>
      </c>
      <c r="B31" s="73">
        <v>31</v>
      </c>
      <c r="C31" s="82" t="s">
        <v>58</v>
      </c>
      <c r="D31" s="2">
        <v>1</v>
      </c>
      <c r="E31" s="2">
        <v>1</v>
      </c>
      <c r="F31" s="6">
        <f>SUM(Z31)</f>
        <v>6</v>
      </c>
      <c r="G31" s="5">
        <f>SUM(AA31)</f>
        <v>42.2</v>
      </c>
      <c r="H31" s="45">
        <f>SUM(AB31)</f>
        <v>0.19686342592592596</v>
      </c>
      <c r="I31" s="4">
        <f t="shared" si="0"/>
        <v>4.6650100930314201E-3</v>
      </c>
      <c r="J31" s="83" t="s">
        <v>59</v>
      </c>
      <c r="K31" s="1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6</v>
      </c>
      <c r="AA31" s="2">
        <v>42.2</v>
      </c>
      <c r="AB31" s="48">
        <v>0.19686342592592596</v>
      </c>
      <c r="AC31" s="50"/>
      <c r="AD31" s="50"/>
      <c r="AE31" s="58"/>
      <c r="AF31" s="50"/>
      <c r="AG31" s="50"/>
      <c r="AH31" s="58"/>
      <c r="AI31" s="50"/>
      <c r="AJ31" s="50"/>
      <c r="AK31" s="50"/>
      <c r="AL31" s="50"/>
      <c r="AM31" s="50"/>
      <c r="AN31" s="96"/>
      <c r="AO31" s="7"/>
      <c r="AP31" s="7"/>
      <c r="AQ31" s="7"/>
      <c r="AR31" s="7"/>
    </row>
    <row r="32" spans="1:44" ht="18" customHeight="1">
      <c r="A32" s="39">
        <v>26</v>
      </c>
      <c r="B32" s="73">
        <v>35</v>
      </c>
      <c r="C32" s="82" t="s">
        <v>65</v>
      </c>
      <c r="D32" s="2">
        <v>1</v>
      </c>
      <c r="E32" s="2">
        <v>1</v>
      </c>
      <c r="F32" s="6">
        <v>6</v>
      </c>
      <c r="G32" s="5">
        <f>SUM(AD32)</f>
        <v>42.2</v>
      </c>
      <c r="H32" s="45">
        <f>SUM(AE32)</f>
        <v>0.18991898148148148</v>
      </c>
      <c r="I32" s="4">
        <f t="shared" si="0"/>
        <v>4.5004497981393716E-3</v>
      </c>
      <c r="J32" s="83" t="s">
        <v>69</v>
      </c>
      <c r="K32" s="1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9"/>
      <c r="AC32" s="56">
        <v>6</v>
      </c>
      <c r="AD32" s="56">
        <v>42.2</v>
      </c>
      <c r="AE32" s="100">
        <v>0.18991898148148148</v>
      </c>
      <c r="AF32" s="50"/>
      <c r="AG32" s="50"/>
      <c r="AH32" s="58"/>
      <c r="AI32" s="50"/>
      <c r="AJ32" s="50"/>
      <c r="AK32" s="50"/>
      <c r="AL32" s="50"/>
      <c r="AM32" s="50"/>
      <c r="AN32" s="96"/>
      <c r="AO32" s="7"/>
      <c r="AP32" s="7"/>
      <c r="AQ32" s="7"/>
      <c r="AR32" s="7"/>
    </row>
    <row r="33" spans="1:44" ht="18" customHeight="1">
      <c r="A33" s="39">
        <v>27</v>
      </c>
      <c r="B33" s="73">
        <v>16</v>
      </c>
      <c r="C33" s="82" t="s">
        <v>25</v>
      </c>
      <c r="D33" s="2">
        <v>1</v>
      </c>
      <c r="E33" s="2">
        <v>1</v>
      </c>
      <c r="F33" s="6">
        <f>SUM(K33)</f>
        <v>6</v>
      </c>
      <c r="G33" s="5">
        <f>SUM(L33)</f>
        <v>42.2</v>
      </c>
      <c r="H33" s="45">
        <f>SUM(M33)</f>
        <v>0.18261574074074075</v>
      </c>
      <c r="I33" s="4">
        <f t="shared" si="0"/>
        <v>4.3273872213445671E-3</v>
      </c>
      <c r="J33" s="83" t="s">
        <v>26</v>
      </c>
      <c r="K33" s="12">
        <v>6</v>
      </c>
      <c r="L33" s="2">
        <v>42.2</v>
      </c>
      <c r="M33" s="3">
        <v>0.18261574074074075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49"/>
      <c r="AC33" s="50"/>
      <c r="AD33" s="50"/>
      <c r="AE33" s="58"/>
      <c r="AF33" s="56"/>
      <c r="AG33" s="50"/>
      <c r="AH33" s="58"/>
      <c r="AI33" s="50"/>
      <c r="AJ33" s="50"/>
      <c r="AK33" s="50"/>
      <c r="AL33" s="50"/>
      <c r="AM33" s="50"/>
      <c r="AN33" s="96"/>
      <c r="AO33" s="7"/>
      <c r="AP33" s="7"/>
      <c r="AQ33" s="7"/>
      <c r="AR33" s="7"/>
    </row>
    <row r="34" spans="1:44" ht="18" customHeight="1">
      <c r="A34" s="39">
        <v>28</v>
      </c>
      <c r="B34" s="73">
        <v>36</v>
      </c>
      <c r="C34" s="85" t="s">
        <v>66</v>
      </c>
      <c r="D34" s="56">
        <v>1</v>
      </c>
      <c r="E34" s="56">
        <v>1</v>
      </c>
      <c r="F34" s="69">
        <v>6</v>
      </c>
      <c r="G34" s="5">
        <f>SUM(AD34)</f>
        <v>42.2</v>
      </c>
      <c r="H34" s="99">
        <f>SUM(AE34)</f>
        <v>0.18089120370370371</v>
      </c>
      <c r="I34" s="4">
        <f t="shared" si="0"/>
        <v>4.2865214147797086E-3</v>
      </c>
      <c r="J34" s="95" t="s">
        <v>69</v>
      </c>
      <c r="K34" s="51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8"/>
      <c r="AC34" s="56">
        <v>6</v>
      </c>
      <c r="AD34" s="56">
        <v>42.2</v>
      </c>
      <c r="AE34" s="100">
        <v>0.18089120370370371</v>
      </c>
      <c r="AF34" s="50"/>
      <c r="AG34" s="50"/>
      <c r="AH34" s="58"/>
      <c r="AI34" s="50"/>
      <c r="AJ34" s="50"/>
      <c r="AK34" s="50"/>
      <c r="AL34" s="50"/>
      <c r="AM34" s="50"/>
      <c r="AN34" s="96"/>
      <c r="AO34" s="7"/>
      <c r="AP34" s="7"/>
      <c r="AQ34" s="7"/>
      <c r="AR34" s="7"/>
    </row>
    <row r="35" spans="1:44" ht="18" customHeight="1">
      <c r="A35" s="39">
        <v>29</v>
      </c>
      <c r="B35" s="73">
        <v>33</v>
      </c>
      <c r="C35" s="82" t="s">
        <v>62</v>
      </c>
      <c r="D35" s="2">
        <v>1</v>
      </c>
      <c r="E35" s="2">
        <v>1</v>
      </c>
      <c r="F35" s="6">
        <f>SUM(Z35)</f>
        <v>6</v>
      </c>
      <c r="G35" s="5">
        <f>SUM(AA35)</f>
        <v>42.2</v>
      </c>
      <c r="H35" s="45">
        <f>SUM(AB35)</f>
        <v>0.15192129629629628</v>
      </c>
      <c r="I35" s="4">
        <f t="shared" si="0"/>
        <v>3.6000307179217127E-3</v>
      </c>
      <c r="J35" s="83" t="s">
        <v>36</v>
      </c>
      <c r="K35" s="1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>
        <v>6</v>
      </c>
      <c r="AA35" s="2">
        <v>42.2</v>
      </c>
      <c r="AB35" s="48">
        <v>0.15192129629629628</v>
      </c>
      <c r="AC35" s="50"/>
      <c r="AD35" s="50"/>
      <c r="AE35" s="58"/>
      <c r="AF35" s="50"/>
      <c r="AG35" s="50"/>
      <c r="AH35" s="58"/>
      <c r="AI35" s="50"/>
      <c r="AJ35" s="50"/>
      <c r="AK35" s="50"/>
      <c r="AL35" s="50"/>
      <c r="AM35" s="50"/>
      <c r="AN35" s="96"/>
      <c r="AO35" s="7"/>
      <c r="AP35" s="7"/>
      <c r="AQ35" s="7"/>
      <c r="AR35" s="7"/>
    </row>
    <row r="36" spans="1:44" ht="18" customHeight="1">
      <c r="A36" s="39">
        <v>30</v>
      </c>
      <c r="B36" s="73">
        <v>13</v>
      </c>
      <c r="C36" s="82" t="s">
        <v>23</v>
      </c>
      <c r="D36" s="2">
        <v>3</v>
      </c>
      <c r="E36" s="2">
        <v>0</v>
      </c>
      <c r="F36" s="6">
        <f>SUM(K36+N36+Q36)</f>
        <v>6</v>
      </c>
      <c r="G36" s="5">
        <f>SUM(L36+O36+R36)</f>
        <v>39</v>
      </c>
      <c r="H36" s="45">
        <f>SUM(M36+P36+S36)</f>
        <v>0.20659722222222221</v>
      </c>
      <c r="I36" s="4">
        <f t="shared" si="0"/>
        <v>5.2973646723646723E-3</v>
      </c>
      <c r="J36" s="83" t="s">
        <v>17</v>
      </c>
      <c r="K36" s="12">
        <v>2</v>
      </c>
      <c r="L36" s="2">
        <v>13</v>
      </c>
      <c r="M36" s="3">
        <v>6.7708333333333329E-2</v>
      </c>
      <c r="N36" s="2">
        <v>2</v>
      </c>
      <c r="O36" s="2">
        <v>13</v>
      </c>
      <c r="P36" s="3">
        <v>6.9444444444444434E-2</v>
      </c>
      <c r="Q36" s="2">
        <v>2</v>
      </c>
      <c r="R36" s="2">
        <v>13</v>
      </c>
      <c r="S36" s="3">
        <v>6.9444444444444434E-2</v>
      </c>
      <c r="T36" s="2"/>
      <c r="U36" s="2"/>
      <c r="V36" s="2"/>
      <c r="W36" s="2"/>
      <c r="X36" s="2"/>
      <c r="Y36" s="2"/>
      <c r="Z36" s="2"/>
      <c r="AA36" s="2"/>
      <c r="AB36" s="49"/>
      <c r="AC36" s="50"/>
      <c r="AD36" s="50"/>
      <c r="AE36" s="58"/>
      <c r="AF36" s="50"/>
      <c r="AG36" s="50"/>
      <c r="AH36" s="58"/>
      <c r="AI36" s="50"/>
      <c r="AJ36" s="50"/>
      <c r="AK36" s="50"/>
      <c r="AL36" s="50"/>
      <c r="AM36" s="50"/>
      <c r="AN36" s="96"/>
      <c r="AO36" s="7"/>
      <c r="AP36" s="7"/>
      <c r="AQ36" s="7"/>
      <c r="AR36" s="7"/>
    </row>
    <row r="37" spans="1:44" ht="18" customHeight="1">
      <c r="A37" s="39">
        <v>31</v>
      </c>
      <c r="B37" s="73">
        <v>26</v>
      </c>
      <c r="C37" s="82" t="s">
        <v>53</v>
      </c>
      <c r="D37" s="2">
        <v>2</v>
      </c>
      <c r="E37" s="2">
        <v>0</v>
      </c>
      <c r="F37" s="6">
        <f>SUM(W37+Z37)</f>
        <v>5</v>
      </c>
      <c r="G37" s="5">
        <f>SUM(X37+AA37)</f>
        <v>36</v>
      </c>
      <c r="H37" s="45">
        <f>SUM(Y37+AB37)</f>
        <v>0.26518518518518519</v>
      </c>
      <c r="I37" s="4">
        <f t="shared" si="0"/>
        <v>7.3662551440329222E-3</v>
      </c>
      <c r="J37" s="83" t="s">
        <v>54</v>
      </c>
      <c r="K37" s="1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3</v>
      </c>
      <c r="X37" s="2">
        <v>23</v>
      </c>
      <c r="Y37" s="3">
        <v>0.13921296296296296</v>
      </c>
      <c r="Z37" s="2">
        <v>2</v>
      </c>
      <c r="AA37" s="2">
        <v>13</v>
      </c>
      <c r="AB37" s="48">
        <v>0.12597222222222224</v>
      </c>
      <c r="AC37" s="50"/>
      <c r="AD37" s="50"/>
      <c r="AE37" s="58"/>
      <c r="AF37" s="50"/>
      <c r="AG37" s="50"/>
      <c r="AH37" s="58"/>
      <c r="AI37" s="50"/>
      <c r="AJ37" s="50"/>
      <c r="AK37" s="50"/>
      <c r="AL37" s="50"/>
      <c r="AM37" s="50"/>
      <c r="AN37" s="96"/>
      <c r="AO37" s="7"/>
      <c r="AP37" s="7"/>
      <c r="AQ37" s="7"/>
      <c r="AR37" s="7"/>
    </row>
    <row r="38" spans="1:44" ht="18" customHeight="1">
      <c r="A38" s="39">
        <v>32</v>
      </c>
      <c r="B38" s="73">
        <v>24</v>
      </c>
      <c r="C38" s="82" t="s">
        <v>22</v>
      </c>
      <c r="D38" s="2">
        <v>2</v>
      </c>
      <c r="E38" s="2">
        <v>0</v>
      </c>
      <c r="F38" s="6">
        <f>SUM(K38+T38)</f>
        <v>5</v>
      </c>
      <c r="G38" s="5">
        <f>SUM(L38+U38)</f>
        <v>34</v>
      </c>
      <c r="H38" s="45">
        <f>SUM(M38+V38)</f>
        <v>0.15277777777777779</v>
      </c>
      <c r="I38" s="4">
        <f t="shared" si="0"/>
        <v>4.4934640522875822E-3</v>
      </c>
      <c r="J38" s="83" t="s">
        <v>15</v>
      </c>
      <c r="K38" s="12">
        <v>2</v>
      </c>
      <c r="L38" s="2">
        <v>13</v>
      </c>
      <c r="M38" s="3">
        <v>6.25E-2</v>
      </c>
      <c r="N38" s="2"/>
      <c r="O38" s="2"/>
      <c r="P38" s="2"/>
      <c r="Q38" s="2"/>
      <c r="R38" s="2"/>
      <c r="S38" s="2"/>
      <c r="T38" s="2">
        <v>3</v>
      </c>
      <c r="U38" s="2">
        <v>21</v>
      </c>
      <c r="V38" s="3">
        <v>9.0277777777777776E-2</v>
      </c>
      <c r="W38" s="2"/>
      <c r="X38" s="2"/>
      <c r="Y38" s="2"/>
      <c r="Z38" s="2"/>
      <c r="AA38" s="2"/>
      <c r="AB38" s="49"/>
      <c r="AC38" s="50"/>
      <c r="AD38" s="50"/>
      <c r="AE38" s="58"/>
      <c r="AF38" s="50"/>
      <c r="AG38" s="50"/>
      <c r="AH38" s="58"/>
      <c r="AI38" s="50"/>
      <c r="AJ38" s="50"/>
      <c r="AK38" s="50"/>
      <c r="AL38" s="50"/>
      <c r="AM38" s="50"/>
      <c r="AN38" s="96"/>
      <c r="AO38" s="7"/>
      <c r="AP38" s="7"/>
      <c r="AQ38" s="7"/>
      <c r="AR38" s="7"/>
    </row>
    <row r="39" spans="1:44" ht="18" customHeight="1">
      <c r="A39" s="39">
        <v>33</v>
      </c>
      <c r="B39" s="73">
        <v>25</v>
      </c>
      <c r="C39" s="82" t="s">
        <v>45</v>
      </c>
      <c r="D39" s="2">
        <v>1</v>
      </c>
      <c r="E39" s="2">
        <v>0</v>
      </c>
      <c r="F39" s="6">
        <f>SUM(W39)</f>
        <v>4</v>
      </c>
      <c r="G39" s="5">
        <f>SUM(X39)</f>
        <v>29</v>
      </c>
      <c r="H39" s="45">
        <f>SUM(Y39)</f>
        <v>0.11388888888888889</v>
      </c>
      <c r="I39" s="4">
        <f t="shared" si="0"/>
        <v>3.9272030651340993E-3</v>
      </c>
      <c r="J39" s="83" t="s">
        <v>46</v>
      </c>
      <c r="K39" s="1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v>4</v>
      </c>
      <c r="X39" s="2">
        <v>29</v>
      </c>
      <c r="Y39" s="3">
        <v>0.11388888888888889</v>
      </c>
      <c r="Z39" s="2"/>
      <c r="AA39" s="2"/>
      <c r="AB39" s="49"/>
      <c r="AC39" s="50"/>
      <c r="AD39" s="50"/>
      <c r="AE39" s="58"/>
      <c r="AF39" s="50"/>
      <c r="AG39" s="50"/>
      <c r="AH39" s="58"/>
      <c r="AI39" s="50"/>
      <c r="AJ39" s="50"/>
      <c r="AK39" s="50"/>
      <c r="AL39" s="50"/>
      <c r="AM39" s="50"/>
      <c r="AN39" s="96"/>
      <c r="AO39" s="7"/>
      <c r="AP39" s="7"/>
      <c r="AQ39" s="7"/>
      <c r="AR39" s="7"/>
    </row>
    <row r="40" spans="1:44" ht="18" customHeight="1">
      <c r="A40" s="39">
        <v>34</v>
      </c>
      <c r="B40" s="73">
        <v>30</v>
      </c>
      <c r="C40" s="82" t="s">
        <v>37</v>
      </c>
      <c r="D40" s="2">
        <v>2</v>
      </c>
      <c r="E40" s="2">
        <v>0</v>
      </c>
      <c r="F40" s="6">
        <f>SUM(Q40+Z40)</f>
        <v>4</v>
      </c>
      <c r="G40" s="5">
        <f>SUM(R40+AA40)</f>
        <v>26</v>
      </c>
      <c r="H40" s="45">
        <f>SUM(S40+AB40)</f>
        <v>0.11805555555555557</v>
      </c>
      <c r="I40" s="4">
        <f t="shared" si="0"/>
        <v>4.5405982905982909E-3</v>
      </c>
      <c r="J40" s="83" t="s">
        <v>17</v>
      </c>
      <c r="K40" s="12"/>
      <c r="L40" s="2"/>
      <c r="M40" s="2"/>
      <c r="N40" s="2"/>
      <c r="O40" s="2"/>
      <c r="P40" s="2"/>
      <c r="Q40" s="2">
        <v>2</v>
      </c>
      <c r="R40" s="2">
        <v>13</v>
      </c>
      <c r="S40" s="3">
        <v>5.9027777777777783E-2</v>
      </c>
      <c r="T40" s="2"/>
      <c r="U40" s="2"/>
      <c r="V40" s="3"/>
      <c r="W40" s="2"/>
      <c r="X40" s="2"/>
      <c r="Y40" s="2"/>
      <c r="Z40" s="2">
        <v>2</v>
      </c>
      <c r="AA40" s="2">
        <v>13</v>
      </c>
      <c r="AB40" s="48">
        <v>5.9027777777777783E-2</v>
      </c>
      <c r="AC40" s="50"/>
      <c r="AD40" s="50"/>
      <c r="AE40" s="58"/>
      <c r="AF40" s="50"/>
      <c r="AG40" s="50"/>
      <c r="AH40" s="58"/>
      <c r="AI40" s="50"/>
      <c r="AJ40" s="50"/>
      <c r="AK40" s="50"/>
      <c r="AL40" s="50"/>
      <c r="AM40" s="50"/>
      <c r="AN40" s="96"/>
      <c r="AO40" s="7"/>
      <c r="AP40" s="7"/>
      <c r="AQ40" s="7"/>
      <c r="AR40" s="7"/>
    </row>
    <row r="41" spans="1:44" ht="18" customHeight="1">
      <c r="A41" s="59">
        <v>35</v>
      </c>
      <c r="B41" s="74">
        <v>27</v>
      </c>
      <c r="C41" s="84" t="s">
        <v>41</v>
      </c>
      <c r="D41" s="60">
        <v>1</v>
      </c>
      <c r="E41" s="60">
        <v>0</v>
      </c>
      <c r="F41" s="61">
        <f t="shared" ref="F41:H42" si="3">SUM(T41)</f>
        <v>3</v>
      </c>
      <c r="G41" s="62">
        <f t="shared" si="3"/>
        <v>21</v>
      </c>
      <c r="H41" s="63">
        <f t="shared" si="3"/>
        <v>0.1013888888888889</v>
      </c>
      <c r="I41" s="64">
        <f t="shared" si="0"/>
        <v>4.8280423280423288E-3</v>
      </c>
      <c r="J41" s="83" t="s">
        <v>42</v>
      </c>
      <c r="K41" s="65"/>
      <c r="L41" s="60"/>
      <c r="M41" s="60"/>
      <c r="N41" s="60"/>
      <c r="O41" s="60"/>
      <c r="P41" s="60"/>
      <c r="Q41" s="60"/>
      <c r="R41" s="60"/>
      <c r="S41" s="60"/>
      <c r="T41" s="60">
        <v>3</v>
      </c>
      <c r="U41" s="60">
        <v>21</v>
      </c>
      <c r="V41" s="103">
        <v>0.1013888888888889</v>
      </c>
      <c r="W41" s="60"/>
      <c r="X41" s="60"/>
      <c r="Y41" s="60"/>
      <c r="Z41" s="60"/>
      <c r="AA41" s="60"/>
      <c r="AB41" s="66"/>
      <c r="AC41" s="104"/>
      <c r="AD41" s="104"/>
      <c r="AE41" s="105"/>
      <c r="AF41" s="50"/>
      <c r="AG41" s="50"/>
      <c r="AH41" s="58"/>
      <c r="AI41" s="50"/>
      <c r="AJ41" s="50"/>
      <c r="AK41" s="50"/>
      <c r="AL41" s="50"/>
      <c r="AM41" s="50"/>
      <c r="AN41" s="96"/>
      <c r="AO41" s="7"/>
      <c r="AP41" s="7"/>
      <c r="AQ41" s="7"/>
      <c r="AR41" s="7"/>
    </row>
    <row r="42" spans="1:44" ht="18.75" customHeight="1">
      <c r="A42" s="39">
        <v>36</v>
      </c>
      <c r="B42" s="73">
        <v>28</v>
      </c>
      <c r="C42" s="82" t="s">
        <v>44</v>
      </c>
      <c r="D42" s="2">
        <v>1</v>
      </c>
      <c r="E42" s="2">
        <v>0</v>
      </c>
      <c r="F42" s="6">
        <f t="shared" si="3"/>
        <v>3</v>
      </c>
      <c r="G42" s="5">
        <f t="shared" si="3"/>
        <v>21</v>
      </c>
      <c r="H42" s="45">
        <f t="shared" si="3"/>
        <v>0.1013888888888889</v>
      </c>
      <c r="I42" s="4">
        <f t="shared" si="0"/>
        <v>4.8280423280423288E-3</v>
      </c>
      <c r="J42" s="83" t="s">
        <v>42</v>
      </c>
      <c r="K42" s="12"/>
      <c r="L42" s="2"/>
      <c r="M42" s="2"/>
      <c r="N42" s="2"/>
      <c r="O42" s="2"/>
      <c r="P42" s="2"/>
      <c r="Q42" s="2"/>
      <c r="R42" s="2"/>
      <c r="S42" s="2"/>
      <c r="T42" s="2">
        <v>3</v>
      </c>
      <c r="U42" s="2">
        <v>21</v>
      </c>
      <c r="V42" s="3">
        <v>0.1013888888888889</v>
      </c>
      <c r="W42" s="2"/>
      <c r="X42" s="2"/>
      <c r="Y42" s="2"/>
      <c r="Z42" s="2"/>
      <c r="AA42" s="2"/>
      <c r="AB42" s="2"/>
      <c r="AC42" s="50"/>
      <c r="AD42" s="50"/>
      <c r="AE42" s="50"/>
      <c r="AF42" s="50"/>
      <c r="AG42" s="50"/>
      <c r="AH42" s="58"/>
      <c r="AI42" s="50"/>
      <c r="AJ42" s="50"/>
      <c r="AK42" s="50"/>
      <c r="AL42" s="50"/>
      <c r="AM42" s="50"/>
      <c r="AN42" s="96"/>
      <c r="AO42" s="7"/>
      <c r="AP42" s="7"/>
      <c r="AQ42" s="7"/>
      <c r="AR42" s="7"/>
    </row>
    <row r="43" spans="1:44" ht="18.75" customHeight="1">
      <c r="A43" s="39">
        <v>37</v>
      </c>
      <c r="B43" s="73">
        <v>29</v>
      </c>
      <c r="C43" s="82" t="s">
        <v>21</v>
      </c>
      <c r="D43" s="2">
        <v>1</v>
      </c>
      <c r="E43" s="2">
        <v>0</v>
      </c>
      <c r="F43" s="6">
        <f>SUM(K43)</f>
        <v>2</v>
      </c>
      <c r="G43" s="5">
        <f>SUM(L43)</f>
        <v>13</v>
      </c>
      <c r="H43" s="45">
        <f>SUM(M43)</f>
        <v>6.25E-2</v>
      </c>
      <c r="I43" s="4">
        <f t="shared" si="0"/>
        <v>4.807692307692308E-3</v>
      </c>
      <c r="J43" s="83" t="s">
        <v>17</v>
      </c>
      <c r="K43" s="12">
        <v>2</v>
      </c>
      <c r="L43" s="2">
        <v>13</v>
      </c>
      <c r="M43" s="3">
        <v>6.25E-2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50"/>
      <c r="AD43" s="50"/>
      <c r="AE43" s="50"/>
      <c r="AF43" s="50"/>
      <c r="AG43" s="50"/>
      <c r="AH43" s="58"/>
      <c r="AI43" s="50"/>
      <c r="AJ43" s="50"/>
      <c r="AK43" s="50"/>
      <c r="AL43" s="50"/>
      <c r="AM43" s="50"/>
      <c r="AN43" s="96"/>
      <c r="AO43" s="7"/>
      <c r="AP43" s="7"/>
      <c r="AQ43" s="7"/>
      <c r="AR43" s="7"/>
    </row>
    <row r="44" spans="1:44" ht="18.75" customHeight="1">
      <c r="A44" s="39">
        <v>38</v>
      </c>
      <c r="B44" s="73">
        <v>38</v>
      </c>
      <c r="C44" s="87"/>
      <c r="D44" s="50"/>
      <c r="E44" s="50"/>
      <c r="F44" s="70"/>
      <c r="G44" s="68"/>
      <c r="H44" s="67"/>
      <c r="I44" s="71"/>
      <c r="J44" s="86"/>
      <c r="K44" s="51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6"/>
      <c r="AD44" s="56"/>
      <c r="AE44" s="50"/>
      <c r="AF44" s="50"/>
      <c r="AG44" s="50"/>
      <c r="AH44" s="58"/>
      <c r="AI44" s="50"/>
      <c r="AJ44" s="50"/>
      <c r="AK44" s="50"/>
      <c r="AL44" s="50"/>
      <c r="AM44" s="50"/>
      <c r="AN44" s="96"/>
      <c r="AO44" s="7"/>
      <c r="AP44" s="7"/>
      <c r="AQ44" s="7"/>
      <c r="AR44" s="7"/>
    </row>
    <row r="45" spans="1:44" ht="18.75" customHeight="1">
      <c r="A45" s="39">
        <v>39</v>
      </c>
      <c r="B45" s="73">
        <v>39</v>
      </c>
      <c r="C45" s="87"/>
      <c r="D45" s="50"/>
      <c r="E45" s="50"/>
      <c r="F45" s="70"/>
      <c r="G45" s="68"/>
      <c r="H45" s="67"/>
      <c r="I45" s="71"/>
      <c r="J45" s="86"/>
      <c r="K45" s="51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8"/>
      <c r="AI45" s="50"/>
      <c r="AJ45" s="50"/>
      <c r="AK45" s="50"/>
      <c r="AL45" s="50"/>
      <c r="AM45" s="50"/>
      <c r="AN45" s="96"/>
      <c r="AO45" s="7"/>
      <c r="AP45" s="7"/>
      <c r="AQ45" s="7"/>
      <c r="AR45" s="7"/>
    </row>
    <row r="46" spans="1:44" ht="18.75" customHeight="1">
      <c r="A46" s="39">
        <v>40</v>
      </c>
      <c r="B46" s="73">
        <v>40</v>
      </c>
      <c r="C46" s="87"/>
      <c r="D46" s="50"/>
      <c r="E46" s="50"/>
      <c r="F46" s="70"/>
      <c r="G46" s="68"/>
      <c r="H46" s="67"/>
      <c r="I46" s="71"/>
      <c r="J46" s="86"/>
      <c r="K46" s="51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8"/>
      <c r="AI46" s="50"/>
      <c r="AJ46" s="50"/>
      <c r="AK46" s="50"/>
      <c r="AL46" s="50"/>
      <c r="AM46" s="50"/>
      <c r="AN46" s="96"/>
      <c r="AO46" s="7"/>
      <c r="AP46" s="7"/>
      <c r="AQ46" s="7"/>
      <c r="AR46" s="7"/>
    </row>
    <row r="47" spans="1:44" ht="18.75" customHeight="1">
      <c r="A47" s="39">
        <v>41</v>
      </c>
      <c r="B47" s="73">
        <v>41</v>
      </c>
      <c r="C47" s="87"/>
      <c r="D47" s="50"/>
      <c r="E47" s="50"/>
      <c r="F47" s="70"/>
      <c r="G47" s="68"/>
      <c r="H47" s="67"/>
      <c r="I47" s="71"/>
      <c r="J47" s="86"/>
      <c r="K47" s="51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8"/>
      <c r="AI47" s="50"/>
      <c r="AJ47" s="50"/>
      <c r="AK47" s="50"/>
      <c r="AL47" s="50"/>
      <c r="AM47" s="50"/>
      <c r="AN47" s="96"/>
      <c r="AO47" s="7"/>
      <c r="AP47" s="7"/>
      <c r="AQ47" s="7"/>
      <c r="AR47" s="7"/>
    </row>
    <row r="48" spans="1:44" ht="18.75" customHeight="1" thickBot="1">
      <c r="A48" s="39">
        <v>42</v>
      </c>
      <c r="B48" s="73">
        <v>42</v>
      </c>
      <c r="C48" s="88"/>
      <c r="D48" s="89"/>
      <c r="E48" s="89"/>
      <c r="F48" s="90"/>
      <c r="G48" s="91"/>
      <c r="H48" s="92"/>
      <c r="I48" s="93"/>
      <c r="J48" s="94"/>
      <c r="K48" s="51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8"/>
      <c r="AI48" s="50"/>
      <c r="AJ48" s="50"/>
      <c r="AK48" s="50"/>
      <c r="AL48" s="50"/>
      <c r="AM48" s="50"/>
      <c r="AN48" s="96"/>
      <c r="AO48" s="7"/>
      <c r="AP48" s="7"/>
      <c r="AQ48" s="7"/>
      <c r="AR48" s="7"/>
    </row>
    <row r="49" spans="1:44">
      <c r="A49" s="7"/>
      <c r="B49" s="7"/>
      <c r="C49" s="7"/>
      <c r="D49" s="7"/>
      <c r="E49" s="7"/>
      <c r="F49" s="7"/>
      <c r="G49" s="7"/>
      <c r="H49" s="40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>
      <c r="A50" s="7"/>
      <c r="B50" s="7"/>
      <c r="C50" s="7"/>
      <c r="D50" s="7"/>
      <c r="E50" s="7"/>
      <c r="F50" s="7"/>
      <c r="G50" s="7"/>
      <c r="H50" s="4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>
      <c r="A51" s="7"/>
      <c r="B51" s="7"/>
      <c r="C51" s="7"/>
      <c r="D51" s="7"/>
      <c r="E51" s="7"/>
      <c r="F51" s="7"/>
      <c r="G51" s="7"/>
      <c r="H51" s="40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>
      <c r="A52" s="7"/>
      <c r="B52" s="7"/>
      <c r="C52" s="7"/>
      <c r="D52" s="7"/>
      <c r="E52" s="7"/>
      <c r="F52" s="7"/>
      <c r="G52" s="7"/>
      <c r="H52" s="4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>
      <c r="A53" s="7"/>
      <c r="B53" s="7"/>
      <c r="C53" s="7"/>
      <c r="D53" s="7"/>
      <c r="E53" s="7"/>
      <c r="F53" s="7"/>
      <c r="G53" s="7"/>
      <c r="H53" s="40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>
      <c r="A54" s="7"/>
      <c r="B54" s="7"/>
      <c r="C54" s="7"/>
      <c r="D54" s="7"/>
      <c r="E54" s="7"/>
      <c r="F54" s="7"/>
      <c r="G54" s="7"/>
      <c r="H54" s="4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>
      <c r="A55" s="7"/>
      <c r="B55" s="7"/>
      <c r="C55" s="7"/>
      <c r="D55" s="7"/>
      <c r="E55" s="7"/>
      <c r="F55" s="7"/>
      <c r="G55" s="7"/>
      <c r="H55" s="40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>
      <c r="A56" s="7"/>
      <c r="B56" s="7"/>
      <c r="C56" s="7"/>
      <c r="D56" s="7"/>
      <c r="E56" s="7"/>
      <c r="F56" s="7"/>
      <c r="G56" s="7"/>
      <c r="H56" s="4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>
      <c r="A57" s="7"/>
      <c r="B57" s="7"/>
      <c r="C57" s="7"/>
      <c r="D57" s="7"/>
      <c r="E57" s="7"/>
      <c r="F57" s="7"/>
      <c r="G57" s="7"/>
      <c r="H57" s="4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>
      <c r="A58" s="7"/>
      <c r="B58" s="7"/>
      <c r="C58" s="7"/>
      <c r="D58" s="7"/>
      <c r="E58" s="7"/>
      <c r="F58" s="7"/>
      <c r="G58" s="7"/>
      <c r="H58" s="4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>
      <c r="A59" s="7"/>
      <c r="B59" s="7"/>
      <c r="C59" s="7"/>
      <c r="D59" s="7"/>
      <c r="E59" s="7"/>
      <c r="F59" s="7"/>
      <c r="G59" s="7"/>
      <c r="H59" s="4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>
      <c r="A60" s="7"/>
      <c r="B60" s="7"/>
      <c r="C60" s="7"/>
      <c r="D60" s="7"/>
      <c r="E60" s="7"/>
      <c r="F60" s="7"/>
      <c r="G60" s="7"/>
      <c r="H60" s="4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>
      <c r="A61" s="7"/>
      <c r="B61" s="7"/>
      <c r="C61" s="7"/>
      <c r="D61" s="7"/>
      <c r="E61" s="7"/>
      <c r="F61" s="7"/>
      <c r="G61" s="7"/>
      <c r="H61" s="40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>
      <c r="A62" s="7"/>
      <c r="B62" s="7"/>
      <c r="C62" s="7"/>
      <c r="D62" s="7"/>
      <c r="E62" s="7"/>
      <c r="F62" s="7"/>
      <c r="G62" s="7"/>
      <c r="H62" s="40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>
      <c r="A63" s="7"/>
      <c r="B63" s="7"/>
      <c r="C63" s="7"/>
      <c r="D63" s="7"/>
      <c r="E63" s="7"/>
      <c r="F63" s="7"/>
      <c r="G63" s="7"/>
      <c r="H63" s="40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>
      <c r="A64" s="7"/>
      <c r="B64" s="7"/>
      <c r="C64" s="7"/>
      <c r="D64" s="7"/>
      <c r="E64" s="7"/>
      <c r="F64" s="7"/>
      <c r="G64" s="7"/>
      <c r="H64" s="40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>
      <c r="A65" s="7"/>
      <c r="B65" s="7"/>
      <c r="C65" s="7"/>
      <c r="D65" s="7"/>
      <c r="E65" s="7"/>
      <c r="F65" s="7"/>
      <c r="G65" s="7"/>
      <c r="H65" s="40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>
      <c r="A66" s="7"/>
      <c r="B66" s="7"/>
      <c r="C66" s="7"/>
      <c r="D66" s="7"/>
      <c r="E66" s="7"/>
      <c r="F66" s="7"/>
      <c r="G66" s="7"/>
      <c r="H66" s="40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>
      <c r="A67" s="7"/>
      <c r="B67" s="7"/>
      <c r="C67" s="7"/>
      <c r="D67" s="7"/>
      <c r="E67" s="7"/>
      <c r="F67" s="7"/>
      <c r="G67" s="7"/>
      <c r="H67" s="40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>
      <c r="A68" s="7"/>
      <c r="B68" s="7"/>
      <c r="C68" s="7"/>
      <c r="D68" s="7"/>
      <c r="E68" s="7"/>
      <c r="F68" s="7"/>
      <c r="G68" s="7"/>
      <c r="H68" s="40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>
      <c r="A69" s="7"/>
      <c r="B69" s="7"/>
      <c r="C69" s="7"/>
      <c r="D69" s="7"/>
      <c r="E69" s="7"/>
      <c r="F69" s="7"/>
      <c r="G69" s="7"/>
      <c r="H69" s="40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>
      <c r="A70" s="7"/>
      <c r="B70" s="7"/>
      <c r="C70" s="7"/>
      <c r="D70" s="7"/>
      <c r="E70" s="7"/>
      <c r="F70" s="7"/>
      <c r="G70" s="7"/>
      <c r="H70" s="40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>
      <c r="A71" s="7"/>
      <c r="B71" s="7"/>
      <c r="C71" s="7"/>
      <c r="D71" s="7"/>
      <c r="E71" s="7"/>
      <c r="F71" s="7"/>
      <c r="G71" s="7"/>
      <c r="H71" s="40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>
      <c r="A72" s="7"/>
      <c r="B72" s="7"/>
      <c r="C72" s="7"/>
      <c r="D72" s="7"/>
      <c r="E72" s="7"/>
      <c r="F72" s="7"/>
      <c r="G72" s="7"/>
      <c r="H72" s="40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>
      <c r="A73" s="7"/>
      <c r="B73" s="7"/>
      <c r="C73" s="7"/>
      <c r="D73" s="7"/>
      <c r="E73" s="7"/>
      <c r="F73" s="7"/>
      <c r="G73" s="7"/>
      <c r="H73" s="40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>
      <c r="A74" s="7"/>
      <c r="B74" s="7"/>
      <c r="C74" s="7"/>
      <c r="D74" s="7"/>
      <c r="E74" s="7"/>
      <c r="F74" s="7"/>
      <c r="G74" s="7"/>
      <c r="H74" s="40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1:44">
      <c r="A75" s="7"/>
      <c r="B75" s="7"/>
      <c r="C75" s="7"/>
      <c r="D75" s="7"/>
      <c r="E75" s="7"/>
      <c r="F75" s="7"/>
      <c r="G75" s="7"/>
      <c r="H75" s="4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>
      <c r="A76" s="7"/>
      <c r="B76" s="7"/>
      <c r="C76" s="7"/>
      <c r="D76" s="7"/>
      <c r="E76" s="7"/>
      <c r="F76" s="7"/>
      <c r="G76" s="7"/>
      <c r="H76" s="40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>
      <c r="A77" s="7"/>
      <c r="B77" s="7"/>
      <c r="C77" s="7"/>
      <c r="D77" s="7"/>
      <c r="E77" s="7"/>
      <c r="F77" s="7"/>
      <c r="G77" s="7"/>
      <c r="H77" s="40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>
      <c r="A78" s="7"/>
      <c r="B78" s="7"/>
      <c r="C78" s="7"/>
      <c r="D78" s="7"/>
      <c r="E78" s="7"/>
      <c r="F78" s="7"/>
      <c r="G78" s="7"/>
      <c r="H78" s="40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1:44">
      <c r="A79" s="7"/>
      <c r="B79" s="7"/>
      <c r="C79" s="7"/>
      <c r="D79" s="7"/>
      <c r="E79" s="7"/>
      <c r="F79" s="7"/>
      <c r="G79" s="7"/>
      <c r="H79" s="40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1:44">
      <c r="A80" s="7"/>
      <c r="B80" s="7"/>
      <c r="C80" s="7"/>
      <c r="D80" s="7"/>
      <c r="E80" s="7"/>
      <c r="F80" s="7"/>
      <c r="G80" s="7"/>
      <c r="H80" s="40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1:44">
      <c r="A81" s="7"/>
      <c r="B81" s="7"/>
      <c r="C81" s="7"/>
      <c r="D81" s="7"/>
      <c r="E81" s="7"/>
      <c r="F81" s="7"/>
      <c r="G81" s="7"/>
      <c r="H81" s="40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1:44">
      <c r="A82" s="7"/>
      <c r="B82" s="7"/>
      <c r="C82" s="7"/>
      <c r="D82" s="7"/>
      <c r="E82" s="7"/>
      <c r="F82" s="7"/>
      <c r="G82" s="7"/>
      <c r="H82" s="40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1:44">
      <c r="A83" s="7"/>
      <c r="B83" s="7"/>
      <c r="C83" s="7"/>
      <c r="D83" s="7"/>
      <c r="E83" s="7"/>
      <c r="F83" s="7"/>
      <c r="G83" s="7"/>
      <c r="H83" s="40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1:44">
      <c r="A84" s="7"/>
      <c r="B84" s="7"/>
      <c r="C84" s="7"/>
      <c r="D84" s="7"/>
      <c r="E84" s="7"/>
      <c r="F84" s="7"/>
      <c r="G84" s="7"/>
      <c r="H84" s="40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1:44">
      <c r="A85" s="7"/>
      <c r="B85" s="7"/>
      <c r="C85" s="7"/>
      <c r="D85" s="7"/>
      <c r="E85" s="7"/>
      <c r="F85" s="7"/>
      <c r="G85" s="7"/>
      <c r="H85" s="4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>
      <c r="A86" s="7"/>
      <c r="B86" s="7"/>
      <c r="C86" s="7"/>
      <c r="D86" s="7"/>
      <c r="E86" s="7"/>
      <c r="F86" s="7"/>
      <c r="G86" s="7"/>
      <c r="H86" s="40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1:44">
      <c r="A87" s="7"/>
      <c r="B87" s="7"/>
      <c r="C87" s="7"/>
      <c r="D87" s="7"/>
      <c r="E87" s="7"/>
      <c r="F87" s="7"/>
      <c r="G87" s="7"/>
      <c r="H87" s="40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1:44">
      <c r="A88" s="7"/>
      <c r="B88" s="7"/>
      <c r="C88" s="7"/>
      <c r="D88" s="7"/>
      <c r="E88" s="7"/>
      <c r="F88" s="7"/>
      <c r="G88" s="7"/>
      <c r="H88" s="40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1:44">
      <c r="A89" s="7"/>
      <c r="B89" s="7"/>
      <c r="C89" s="7"/>
      <c r="D89" s="7"/>
      <c r="E89" s="7"/>
      <c r="F89" s="7"/>
      <c r="G89" s="7"/>
      <c r="H89" s="40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1:44">
      <c r="A90" s="7"/>
      <c r="B90" s="7"/>
      <c r="C90" s="7"/>
      <c r="D90" s="7"/>
      <c r="E90" s="7"/>
      <c r="F90" s="7"/>
      <c r="G90" s="7"/>
      <c r="H90" s="40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1:44">
      <c r="A91" s="7"/>
      <c r="B91" s="7"/>
      <c r="C91" s="7"/>
      <c r="D91" s="7"/>
      <c r="E91" s="7"/>
      <c r="F91" s="7"/>
      <c r="G91" s="7"/>
      <c r="H91" s="40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1:44">
      <c r="A92" s="7"/>
      <c r="B92" s="7"/>
      <c r="C92" s="7"/>
      <c r="D92" s="7"/>
      <c r="E92" s="7"/>
      <c r="F92" s="7"/>
      <c r="G92" s="7"/>
      <c r="H92" s="40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1:44">
      <c r="A93" s="7"/>
      <c r="B93" s="7"/>
      <c r="C93" s="7"/>
      <c r="D93" s="7"/>
      <c r="E93" s="7"/>
      <c r="F93" s="7"/>
      <c r="G93" s="7"/>
      <c r="H93" s="40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1:44">
      <c r="A94" s="7"/>
      <c r="B94" s="7"/>
      <c r="C94" s="7"/>
      <c r="D94" s="7"/>
      <c r="E94" s="7"/>
      <c r="F94" s="7"/>
      <c r="G94" s="7"/>
      <c r="H94" s="40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1:44">
      <c r="A95" s="7"/>
      <c r="B95" s="7"/>
      <c r="C95" s="7"/>
      <c r="D95" s="7"/>
      <c r="E95" s="7"/>
      <c r="F95" s="7"/>
      <c r="G95" s="7"/>
      <c r="H95" s="40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1:44">
      <c r="A96" s="7"/>
      <c r="B96" s="7"/>
      <c r="C96" s="7"/>
      <c r="D96" s="7"/>
      <c r="E96" s="7"/>
      <c r="F96" s="7"/>
      <c r="G96" s="7"/>
      <c r="H96" s="40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1:44">
      <c r="A97" s="7"/>
      <c r="B97" s="7"/>
      <c r="C97" s="7"/>
      <c r="D97" s="7"/>
      <c r="E97" s="7"/>
      <c r="F97" s="7"/>
      <c r="G97" s="7"/>
      <c r="H97" s="40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1:44">
      <c r="A98" s="7"/>
      <c r="B98" s="7"/>
      <c r="C98" s="7"/>
      <c r="D98" s="7"/>
      <c r="E98" s="7"/>
      <c r="F98" s="7"/>
      <c r="G98" s="7"/>
      <c r="H98" s="40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1:44">
      <c r="A99" s="7"/>
      <c r="B99" s="7"/>
      <c r="C99" s="7"/>
      <c r="D99" s="7"/>
      <c r="E99" s="7"/>
      <c r="F99" s="7"/>
      <c r="G99" s="7"/>
      <c r="H99" s="40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1:44">
      <c r="A100" s="7"/>
      <c r="B100" s="7"/>
      <c r="C100" s="7"/>
      <c r="D100" s="7"/>
      <c r="E100" s="7"/>
      <c r="F100" s="7"/>
      <c r="G100" s="7"/>
      <c r="H100" s="4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1:44">
      <c r="A101" s="7"/>
      <c r="B101" s="7"/>
      <c r="C101" s="7"/>
      <c r="D101" s="7"/>
      <c r="E101" s="7"/>
      <c r="F101" s="7"/>
      <c r="G101" s="7"/>
      <c r="H101" s="40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1:44">
      <c r="A102" s="7"/>
      <c r="B102" s="7"/>
      <c r="C102" s="7"/>
      <c r="D102" s="7"/>
      <c r="E102" s="7"/>
      <c r="F102" s="7"/>
      <c r="G102" s="7"/>
      <c r="H102" s="40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1:44">
      <c r="A103" s="7"/>
      <c r="B103" s="7"/>
      <c r="C103" s="7"/>
      <c r="D103" s="7"/>
      <c r="E103" s="7"/>
      <c r="F103" s="7"/>
      <c r="G103" s="7"/>
      <c r="H103" s="40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1:44">
      <c r="A104" s="7"/>
      <c r="B104" s="7"/>
      <c r="C104" s="7"/>
      <c r="D104" s="7"/>
      <c r="E104" s="7"/>
      <c r="F104" s="7"/>
      <c r="G104" s="7"/>
      <c r="H104" s="40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1:44">
      <c r="A105" s="7"/>
      <c r="B105" s="7"/>
      <c r="C105" s="7"/>
      <c r="D105" s="7"/>
      <c r="E105" s="7"/>
      <c r="F105" s="7"/>
      <c r="G105" s="7"/>
      <c r="H105" s="40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1:44">
      <c r="A106" s="7"/>
      <c r="B106" s="7"/>
      <c r="C106" s="7"/>
      <c r="D106" s="7"/>
      <c r="E106" s="7"/>
      <c r="F106" s="7"/>
      <c r="G106" s="7"/>
      <c r="H106" s="40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</row>
    <row r="107" spans="1:44">
      <c r="A107" s="7"/>
      <c r="B107" s="7"/>
      <c r="C107" s="7"/>
      <c r="D107" s="7"/>
      <c r="E107" s="7"/>
      <c r="F107" s="7"/>
      <c r="G107" s="7"/>
      <c r="H107" s="40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</row>
    <row r="108" spans="1:44">
      <c r="A108" s="7"/>
      <c r="B108" s="7"/>
      <c r="C108" s="7"/>
      <c r="D108" s="7"/>
      <c r="E108" s="7"/>
      <c r="F108" s="7"/>
      <c r="G108" s="7"/>
      <c r="H108" s="40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</row>
    <row r="109" spans="1:44">
      <c r="A109" s="7"/>
      <c r="B109" s="7"/>
      <c r="C109" s="7"/>
      <c r="D109" s="7"/>
      <c r="E109" s="7"/>
      <c r="F109" s="7"/>
      <c r="G109" s="7"/>
      <c r="H109" s="4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</row>
    <row r="110" spans="1:44">
      <c r="A110" s="7"/>
      <c r="B110" s="7"/>
      <c r="C110" s="7"/>
      <c r="D110" s="7"/>
      <c r="E110" s="7"/>
      <c r="F110" s="7"/>
      <c r="G110" s="7"/>
      <c r="H110" s="4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</row>
    <row r="111" spans="1:44">
      <c r="A111" s="7"/>
      <c r="B111" s="7"/>
      <c r="C111" s="7"/>
      <c r="D111" s="7"/>
      <c r="E111" s="7"/>
      <c r="F111" s="7"/>
      <c r="G111" s="7"/>
      <c r="H111" s="40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</row>
    <row r="112" spans="1:44">
      <c r="A112" s="7"/>
      <c r="B112" s="7"/>
      <c r="C112" s="7"/>
      <c r="D112" s="7"/>
      <c r="E112" s="7"/>
      <c r="F112" s="7"/>
      <c r="G112" s="7"/>
      <c r="H112" s="40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1:44">
      <c r="A113" s="7"/>
      <c r="B113" s="7"/>
      <c r="C113" s="7"/>
      <c r="D113" s="7"/>
      <c r="E113" s="7"/>
      <c r="F113" s="7"/>
      <c r="G113" s="7"/>
      <c r="H113" s="40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1:44">
      <c r="A114" s="7"/>
      <c r="B114" s="7"/>
      <c r="C114" s="7"/>
      <c r="D114" s="7"/>
      <c r="E114" s="7"/>
      <c r="F114" s="7"/>
      <c r="G114" s="7"/>
      <c r="H114" s="40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1:44">
      <c r="A115" s="7"/>
      <c r="B115" s="7"/>
      <c r="C115" s="7"/>
      <c r="D115" s="7"/>
      <c r="E115" s="7"/>
      <c r="F115" s="7"/>
      <c r="G115" s="7"/>
      <c r="H115" s="40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1:44">
      <c r="A116" s="7"/>
      <c r="B116" s="7"/>
      <c r="C116" s="7"/>
      <c r="D116" s="7"/>
      <c r="E116" s="7"/>
      <c r="F116" s="7"/>
      <c r="G116" s="7"/>
      <c r="H116" s="40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1:44">
      <c r="A117" s="7"/>
      <c r="B117" s="7"/>
      <c r="C117" s="7"/>
      <c r="D117" s="7"/>
      <c r="E117" s="7"/>
      <c r="F117" s="7"/>
      <c r="G117" s="7"/>
      <c r="H117" s="4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1:44">
      <c r="A118" s="7"/>
      <c r="B118" s="7"/>
      <c r="C118" s="7"/>
      <c r="D118" s="7"/>
      <c r="E118" s="7"/>
      <c r="F118" s="7"/>
      <c r="G118" s="7"/>
      <c r="H118" s="4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</sheetData>
  <sortState ref="A7:AN48">
    <sortCondition descending="1" ref="G7"/>
  </sortState>
  <pageMargins left="0.7" right="0.7" top="0.75" bottom="0.75" header="0.3" footer="0.3"/>
  <pageSetup paperSize="9" orientation="portrait" r:id="rId1"/>
  <ignoredErrors>
    <ignoredError sqref="F21:H21 G33:H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Cockey</cp:lastModifiedBy>
  <dcterms:created xsi:type="dcterms:W3CDTF">2020-01-18T09:48:55Z</dcterms:created>
  <dcterms:modified xsi:type="dcterms:W3CDTF">2020-02-29T09:49:11Z</dcterms:modified>
</cp:coreProperties>
</file>